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9885" tabRatio="541" activeTab="0"/>
  </bookViews>
  <sheets>
    <sheet name="ADM SUP (2)" sheetId="1" r:id="rId1"/>
  </sheets>
  <definedNames>
    <definedName name="_xlnm.Print_Area" localSheetId="0">'ADM SUP (2)'!$A$1:$T$76</definedName>
    <definedName name="_xlnm.Print_Titles" localSheetId="0">'ADM SUP (2)'!$1:$3</definedName>
  </definedNames>
  <calcPr fullCalcOnLoad="1"/>
</workbook>
</file>

<file path=xl/sharedStrings.xml><?xml version="1.0" encoding="utf-8"?>
<sst xmlns="http://schemas.openxmlformats.org/spreadsheetml/2006/main" count="185" uniqueCount="148">
  <si>
    <t>UNIDADE:</t>
  </si>
  <si>
    <t>1º ELEMENTO: SISTEMA INTEGRADO DE GESTÃO - SIGA</t>
  </si>
  <si>
    <t>SIM</t>
  </si>
  <si>
    <t>NÃO</t>
  </si>
  <si>
    <t>Observações:</t>
  </si>
  <si>
    <t>1.1</t>
  </si>
  <si>
    <t>1.2</t>
  </si>
  <si>
    <t>1.3</t>
  </si>
  <si>
    <t>1.4</t>
  </si>
  <si>
    <t>2.1</t>
  </si>
  <si>
    <t>2.2</t>
  </si>
  <si>
    <t>2.3</t>
  </si>
  <si>
    <t>2.4</t>
  </si>
  <si>
    <t>Os envolvidos conhecem e seguem os seus respectivos processos de trabalho?</t>
  </si>
  <si>
    <t>Os servidores recuperam (localizam) os registros em tempo razoável?</t>
  </si>
  <si>
    <t>9.1</t>
  </si>
  <si>
    <t>9.2</t>
  </si>
  <si>
    <t>10.1</t>
  </si>
  <si>
    <t>10.2</t>
  </si>
  <si>
    <t>O Quadro de PNC está estabelecido?</t>
  </si>
  <si>
    <t>Há evidência da análise das ações oriundas de reuniões de análises críticas anteriores?</t>
  </si>
  <si>
    <t>Evidências</t>
  </si>
  <si>
    <t>Verificação dos formulários.</t>
  </si>
  <si>
    <t>Verificação da ata de reunião de análise crítica.</t>
  </si>
  <si>
    <t xml:space="preserve">CONCLUSÕES </t>
  </si>
  <si>
    <t>Verificação com a equipe.</t>
  </si>
  <si>
    <t>Resultado - Nível alcançado</t>
  </si>
  <si>
    <t>Os servidores identificam os registros de suas respectivas rotinas (RAD)?</t>
  </si>
  <si>
    <t>Entrevista com os servidores sobre suas respectivas RAD.</t>
  </si>
  <si>
    <t>Os indicadores estão sendo periodicamente medidos?</t>
  </si>
  <si>
    <t>X</t>
  </si>
  <si>
    <t>Os RD/RDS possuem capacitação no curso SIGA?</t>
  </si>
  <si>
    <t>2.5</t>
  </si>
  <si>
    <t>2.6</t>
  </si>
  <si>
    <t>2.7</t>
  </si>
  <si>
    <t>Entrevista com os envolvidos por amostragem.</t>
  </si>
  <si>
    <t xml:space="preserve">As RAD vigentes estão sendo avaliadas/revisadas anualmente? </t>
  </si>
  <si>
    <t>2º ELEMENTO: PROCESSOS DE TRABALHO</t>
  </si>
  <si>
    <t>O arquivo corrente da unidade está gerenciado, com todas as pastas criadas e identificadas conforme Tabela de Temporalidade dos Documentos (TTD)?</t>
  </si>
  <si>
    <t>As pesquisas de opinião foram realizadas mensalmente e seus resultados consolidados e divulgados à equipe?</t>
  </si>
  <si>
    <t>A pesquisa foi divulgada à equipe?</t>
  </si>
  <si>
    <t>As pesquisas de satisfação foram realizadas no período e seus resultados consolidados?</t>
  </si>
  <si>
    <t>A pesquisa foi realizada dentro da amostragem mínima?</t>
  </si>
  <si>
    <t xml:space="preserve">No período avaliado, há registros de ações decorrentes dos resultados das pesquisas? </t>
  </si>
  <si>
    <t>3.1</t>
  </si>
  <si>
    <t>3.2</t>
  </si>
  <si>
    <t>3.3</t>
  </si>
  <si>
    <t>4.1</t>
  </si>
  <si>
    <t>4.2</t>
  </si>
  <si>
    <t>4.3</t>
  </si>
  <si>
    <t>4.4</t>
  </si>
  <si>
    <t>4.5</t>
  </si>
  <si>
    <t>3.4</t>
  </si>
  <si>
    <t>As ações estabelecidas estão coerentes com o resultado da pesquisa?</t>
  </si>
  <si>
    <t>O RIGER está sendo elaborado com a periodicidade exigida na RAD-PJERJ-007?</t>
  </si>
  <si>
    <t>A UO colaborou para a emissão do RIGER?</t>
  </si>
  <si>
    <t>Todos os processos de trabalho documentados têm indicadores definidos?</t>
  </si>
  <si>
    <t>6.1</t>
  </si>
  <si>
    <t>6.2</t>
  </si>
  <si>
    <t>6.3</t>
  </si>
  <si>
    <t>6.4</t>
  </si>
  <si>
    <t>6.5</t>
  </si>
  <si>
    <t>Há metas estabelecidas para os indicadores de desempenho, eficiência ou efetividade dos processos de trabalho?</t>
  </si>
  <si>
    <t>Os indicadores estão sendo registrados em formulário próprio, de acordo com a RAD-PJERJ-006?</t>
  </si>
  <si>
    <t>Os indicadores são analisados e são definidas ações gerenciais de acordo com seus resultados?</t>
  </si>
  <si>
    <t>Os resultados dos indicadores são comunicados à equipe?</t>
  </si>
  <si>
    <t>7.1</t>
  </si>
  <si>
    <t>7.2</t>
  </si>
  <si>
    <t>8.1</t>
  </si>
  <si>
    <t>8.2</t>
  </si>
  <si>
    <t>O controle de PNC está estabelecido em alguma das RAD da unidade?</t>
  </si>
  <si>
    <t>Os PNC estão sendo registrados?</t>
  </si>
  <si>
    <t>Os PNC estão sendo corrigidos?</t>
  </si>
  <si>
    <t>Os PNC estão sendo divulgados à equipe envolvida no processo de trabalho?</t>
  </si>
  <si>
    <t>Há reuniões de análise crítica periódicas?</t>
  </si>
  <si>
    <t>As deliberações das reuniões incluem decisões e ações gerenciais para a melhoria do sistema de gestão da unidade?</t>
  </si>
  <si>
    <t>As ações decorrentes dessas reuniões são adequadamente acompanhadas?</t>
  </si>
  <si>
    <t xml:space="preserve">Verificação dos planos de ação / acompanhamento das deliberações. </t>
  </si>
  <si>
    <t>Todos os itens de preenchimento do relatório estão atendidos?</t>
  </si>
  <si>
    <t>As AC abertas estão seguindo a metodologia definida na RAD-PJERJ-004?</t>
  </si>
  <si>
    <t>As ações previstas nas AC abertas estão nos respectivos prazos?</t>
  </si>
  <si>
    <t>Cartazes afixados em áreas visíveis.</t>
  </si>
  <si>
    <t>Verificação dos formulários específicos.</t>
  </si>
  <si>
    <t>Mensagens, AC ou AP, plano de ação, etc.</t>
  </si>
  <si>
    <t>Análise documental - planilhas de indicadores, estratégicos e operacionais, de objetivos da qualidade, processos de trabalho etc.</t>
  </si>
  <si>
    <t>Respostas positivas :</t>
  </si>
  <si>
    <t>RD/RDS:</t>
  </si>
  <si>
    <t>DATA:</t>
  </si>
  <si>
    <r>
      <t>N/A</t>
    </r>
    <r>
      <rPr>
        <b/>
        <vertAlign val="superscript"/>
        <sz val="8"/>
        <color indexed="12"/>
        <rFont val="Arial"/>
        <family val="2"/>
      </rPr>
      <t>(*)</t>
    </r>
  </si>
  <si>
    <r>
      <t>N/A</t>
    </r>
    <r>
      <rPr>
        <b/>
        <vertAlign val="superscript"/>
        <sz val="10"/>
        <color indexed="12"/>
        <rFont val="Arial"/>
        <family val="2"/>
      </rPr>
      <t>(*)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= Não Aplicável</t>
    </r>
  </si>
  <si>
    <t>A Árvore de Processos de Trabalho, Produtos e Indicadores foi elaborada?</t>
  </si>
  <si>
    <t>Verificação na lista mestra - RAD Específica ou RAD Gerir.</t>
  </si>
  <si>
    <t>6º ELEMENTO: PRODUTO NÃO CONFORME</t>
  </si>
  <si>
    <t xml:space="preserve">7º ELEMENTO: AÇÃO CORRETIVA </t>
  </si>
  <si>
    <t>9º ELEMENTO: PROJETOS</t>
  </si>
  <si>
    <t>10º ELEMENTO: RELATÓRIO DE INFORMAÇÕES GERENCIAIS</t>
  </si>
  <si>
    <t>5.1</t>
  </si>
  <si>
    <t>5.2</t>
  </si>
  <si>
    <t>5.3</t>
  </si>
  <si>
    <t>5.4</t>
  </si>
  <si>
    <t>5.5</t>
  </si>
  <si>
    <t>5.6</t>
  </si>
  <si>
    <t>8.3</t>
  </si>
  <si>
    <t>8.4</t>
  </si>
  <si>
    <t>8.5</t>
  </si>
  <si>
    <t>8.6</t>
  </si>
  <si>
    <t>8.7</t>
  </si>
  <si>
    <t>8.8</t>
  </si>
  <si>
    <t>8.9</t>
  </si>
  <si>
    <t>10.3</t>
  </si>
  <si>
    <r>
      <t>3º ELEMENTO: PESQUISA DE OPINIÃO DO USUÁRIO</t>
    </r>
    <r>
      <rPr>
        <sz val="8"/>
        <color indexed="8"/>
        <rFont val="Arial"/>
        <family val="2"/>
      </rPr>
      <t xml:space="preserve">
</t>
    </r>
    <r>
      <rPr>
        <sz val="8"/>
        <color indexed="10"/>
        <rFont val="Arial"/>
        <family val="2"/>
      </rPr>
      <t>Considerar por Departamento, caso a Diretoria-Geral não tenha realizado PO que alcance todas as UO</t>
    </r>
  </si>
  <si>
    <r>
      <t xml:space="preserve">4º ELEMENTO: PESQUISA DE SATISFAÇÃO DO USUÁRIO
</t>
    </r>
    <r>
      <rPr>
        <sz val="8"/>
        <color indexed="10"/>
        <rFont val="Arial"/>
        <family val="2"/>
      </rPr>
      <t>Considerar por Departamento, caso a Diretoria-Geral não tenha realizado PSU que alcance todas as UO</t>
    </r>
  </si>
  <si>
    <r>
      <t xml:space="preserve">8º ELEMENTO: ANÁLISE CRÍTICA DO SIGA
</t>
    </r>
    <r>
      <rPr>
        <sz val="8"/>
        <color indexed="10"/>
        <rFont val="Arial"/>
        <family val="2"/>
      </rPr>
      <t>Considerar por Departamento, caso a Diretoria-Geral não tenha realizado RAC que alcance todas as UO</t>
    </r>
  </si>
  <si>
    <r>
      <t xml:space="preserve">Os </t>
    </r>
    <r>
      <rPr>
        <sz val="9"/>
        <color indexed="8"/>
        <rFont val="Arial"/>
        <family val="2"/>
      </rPr>
      <t>processos de trabalho da Unidade estão contemplados em RAD?</t>
    </r>
  </si>
  <si>
    <r>
      <t>Entrevista com o RD/</t>
    </r>
    <r>
      <rPr>
        <sz val="8"/>
        <color indexed="8"/>
        <rFont val="Arial"/>
        <family val="2"/>
      </rPr>
      <t>RDS e verificação da lista mestra.</t>
    </r>
  </si>
  <si>
    <r>
      <t>Verificar se</t>
    </r>
    <r>
      <rPr>
        <sz val="8"/>
        <color indexed="8"/>
        <rFont val="Arial"/>
        <family val="2"/>
      </rPr>
      <t xml:space="preserve"> há ações vencidas.</t>
    </r>
  </si>
  <si>
    <t>Há evidência da análise da situação das ações ações corretivas?</t>
  </si>
  <si>
    <r>
      <t>Há evidência da análise dos projetos e indicadores estratégicos</t>
    </r>
    <r>
      <rPr>
        <sz val="9"/>
        <color indexed="8"/>
        <rFont val="Arial"/>
        <family val="2"/>
      </rPr>
      <t>?</t>
    </r>
  </si>
  <si>
    <t>Os Projetos estabelecidos estão documentados em conformidade com a RAD-PJERJ-006?</t>
  </si>
  <si>
    <t>Os Projetos estão sendo monitorados e atualizados?</t>
  </si>
  <si>
    <t>O RD/RDS está nomeado por portaria e a informação foi encaminhada à DGESP?</t>
  </si>
  <si>
    <t>Os Direcionadores Estratégicos do PJERJ (missão, visão e valores e política) estão divulgados na unidade?</t>
  </si>
  <si>
    <t>Entrevista com integrantes das equipes e cartazes afixados em áreas visíveis.</t>
  </si>
  <si>
    <t>Verificação do arquivo corrente na UO.</t>
  </si>
  <si>
    <t>Entrevista com o RD/RDS ou mensagens ao usuário.</t>
  </si>
  <si>
    <t>Verificação na unidade.</t>
  </si>
  <si>
    <t>Análise documental e verificação do procedimento com a equipe.</t>
  </si>
  <si>
    <t>Verificação de AC emitida (forma, prazo de emissão, emissão a partir de NC apontadas em auditorias, processos de trabalho, etc.).</t>
  </si>
  <si>
    <t>Verificação das atas, da periodicidade (mínimo de 2 ao ano) e da participação da Administração Superior da unidade.</t>
  </si>
  <si>
    <t>Há evidência da análise do desempenho dos processos de trabalho (Ex. indicadores de desempenho operacionais e controle de produtos não conformes)?</t>
  </si>
  <si>
    <t xml:space="preserve">Há evidência da análise dos resultados de pesquisas ou outras reclamações e sugestões de usuários? </t>
  </si>
  <si>
    <t>x</t>
  </si>
  <si>
    <t xml:space="preserve">A unidade estabeleceu e divulgou sua missão e visão?
(Nota: Considerar por Departamento, caso a Diretoria-Geral não tenha definido direcionadores estratégicos que alcancem todas as unidades.) </t>
  </si>
  <si>
    <t>No período avaliado, há registros de ações decorrentes dos resultados das pesquisas, quando cabíveis?</t>
  </si>
  <si>
    <t>As ações estabelecidas estão coerentes com as manifestações?</t>
  </si>
  <si>
    <t>Há resposta das sugestões/reclamações para os usuários que se identificaram?</t>
  </si>
  <si>
    <t>Há evidência da análise dos resultados de auditorias anteriores?</t>
  </si>
  <si>
    <r>
      <t xml:space="preserve">5º ELEMENTO: ANÁLISE DE DADOS
</t>
    </r>
    <r>
      <rPr>
        <sz val="10"/>
        <color indexed="10"/>
        <rFont val="Arial"/>
        <family val="2"/>
      </rPr>
      <t>Elemento passível de auditoria documental de acompanhamento</t>
    </r>
  </si>
  <si>
    <t xml:space="preserve">                                  IMPORTANTE: Sempre verifique no site do TJRJ se a versão impressa do documento está atualizada.</t>
  </si>
  <si>
    <t>RESULTADO - NÍVEL ALCANÇADO</t>
  </si>
  <si>
    <r>
      <t>Portaria arquivada</t>
    </r>
    <r>
      <rPr>
        <strike/>
        <sz val="8"/>
        <rFont val="Arial"/>
        <family val="2"/>
      </rPr>
      <t xml:space="preserve">.
</t>
    </r>
    <r>
      <rPr>
        <sz val="8"/>
        <rFont val="Arial"/>
        <family val="2"/>
      </rPr>
      <t>(Verificável com o DEGEP/DIAGE)</t>
    </r>
  </si>
  <si>
    <r>
      <t xml:space="preserve">Entrevista com RD/RDS e/ou verificação no histórico de cursos ESAJ. (Verificável com o </t>
    </r>
    <r>
      <rPr>
        <sz val="8"/>
        <color indexed="8"/>
        <rFont val="Arial"/>
        <family val="2"/>
      </rPr>
      <t>DEGEP/DIASI)</t>
    </r>
  </si>
  <si>
    <t>FRM-PJERJ-013-02 (Verificável com o DEGEP/DIGEP)</t>
  </si>
  <si>
    <t>Verificação da vigência das RAD na lista mestra. (Verificável com o DEGEP/DIGEP)</t>
  </si>
  <si>
    <t>Análise documental e verificação das RAD. (Verificável com o DEGEP/DIGEP)</t>
  </si>
  <si>
    <r>
      <t xml:space="preserve">Verificação dos projetos e cronogramas. (Verificáveis com o </t>
    </r>
    <r>
      <rPr>
        <sz val="8"/>
        <color indexed="8"/>
        <rFont val="Arial"/>
        <family val="2"/>
      </rPr>
      <t>DEGEP/DIPEP)</t>
    </r>
  </si>
  <si>
    <r>
      <t xml:space="preserve">Verificação, pelo menos, do último RIGER. (Itens 11.1 e 11.3 verificáveis com o </t>
    </r>
    <r>
      <rPr>
        <sz val="8"/>
        <color indexed="8"/>
        <rFont val="Arial"/>
        <family val="2"/>
      </rPr>
      <t>DEGEP/DIPEP)</t>
    </r>
  </si>
  <si>
    <t>AUDITORIA DO SIGA EM UNIDADES ADMINISTRATIVAS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</si>
</sst>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dd/mm/yy"/>
    <numFmt numFmtId="183" formatCode="d/m"/>
    <numFmt numFmtId="184" formatCode="0.0%"/>
    <numFmt numFmtId="185" formatCode="0.0000"/>
    <numFmt numFmtId="186" formatCode="_([$€-2]* #,##0.00_);_([$€-2]* \(#,##0.00\);_([$€-2]* &quot;-&quot;??_)"/>
    <numFmt numFmtId="187" formatCode="#,##0.0"/>
    <numFmt numFmtId="188" formatCode="[$-416]dddd\,\ d&quot; de &quot;mmmm&quot; de &quot;yyyy"/>
    <numFmt numFmtId="189" formatCode="dd/mm/yy;@"/>
    <numFmt numFmtId="190" formatCode="_(* #,##0.0_);_(* \(#,##0.0\);_(* &quot;-&quot;??_);_(@_)"/>
    <numFmt numFmtId="191" formatCode="0.000"/>
    <numFmt numFmtId="192" formatCode="0.0"/>
    <numFmt numFmtId="193" formatCode="d/m/yy;@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9"/>
      <color indexed="8"/>
      <name val="Arial"/>
      <family val="2"/>
    </font>
    <font>
      <b/>
      <sz val="11"/>
      <color indexed="10"/>
      <name val="Arial"/>
      <family val="2"/>
    </font>
    <font>
      <b/>
      <vertAlign val="superscript"/>
      <sz val="8"/>
      <color indexed="12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sz val="8"/>
      <color indexed="10"/>
      <name val="Arial"/>
      <family val="2"/>
    </font>
    <font>
      <strike/>
      <sz val="8"/>
      <name val="Arial"/>
      <family val="2"/>
    </font>
    <font>
      <sz val="10"/>
      <color indexed="10"/>
      <name val="Arial"/>
      <family val="2"/>
    </font>
    <font>
      <b/>
      <u val="double"/>
      <sz val="13"/>
      <name val="Arial"/>
      <family val="2"/>
    </font>
    <font>
      <b/>
      <sz val="8"/>
      <color indexed="12"/>
      <name val="Arial"/>
      <family val="2"/>
    </font>
    <font>
      <b/>
      <sz val="11"/>
      <color indexed="12"/>
      <name val="Arial"/>
      <family val="2"/>
    </font>
    <font>
      <b/>
      <strike/>
      <sz val="9"/>
      <color indexed="10"/>
      <name val="Arial"/>
      <family val="2"/>
    </font>
    <font>
      <b/>
      <strike/>
      <sz val="8"/>
      <color indexed="10"/>
      <name val="Arial"/>
      <family val="2"/>
    </font>
    <font>
      <b/>
      <strike/>
      <sz val="11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trike/>
      <sz val="9"/>
      <color indexed="10"/>
      <name val="Arial"/>
      <family val="2"/>
    </font>
    <font>
      <strike/>
      <sz val="8"/>
      <color indexed="10"/>
      <name val="Arial"/>
      <family val="2"/>
    </font>
    <font>
      <b/>
      <sz val="8"/>
      <color rgb="FF0000FF"/>
      <name val="Arial"/>
      <family val="2"/>
    </font>
    <font>
      <b/>
      <sz val="11"/>
      <color rgb="FF0000FF"/>
      <name val="Arial"/>
      <family val="2"/>
    </font>
    <font>
      <b/>
      <strike/>
      <sz val="9"/>
      <color rgb="FFFF0000"/>
      <name val="Arial"/>
      <family val="2"/>
    </font>
    <font>
      <b/>
      <strike/>
      <sz val="8"/>
      <color rgb="FFFF0000"/>
      <name val="Arial"/>
      <family val="2"/>
    </font>
    <font>
      <b/>
      <strike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strike/>
      <sz val="9"/>
      <color rgb="FFFF0000"/>
      <name val="Arial"/>
      <family val="2"/>
    </font>
    <font>
      <strike/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8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2" fillId="16" borderId="5" applyNumberFormat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center"/>
      <protection/>
    </xf>
    <xf numFmtId="49" fontId="24" fillId="0" borderId="0" xfId="0" applyNumberFormat="1" applyFont="1" applyAlignment="1" applyProtection="1">
      <alignment horizontal="center" vertical="center" shrinkToFit="1"/>
      <protection/>
    </xf>
    <xf numFmtId="0" fontId="24" fillId="0" borderId="0" xfId="0" applyFont="1" applyAlignment="1" applyProtection="1">
      <alignment horizontal="center" vertical="center" shrinkToFit="1"/>
      <protection/>
    </xf>
    <xf numFmtId="0" fontId="30" fillId="0" borderId="0" xfId="0" applyFont="1" applyAlignment="1" applyProtection="1">
      <alignment vertical="center"/>
      <protection/>
    </xf>
    <xf numFmtId="0" fontId="26" fillId="16" borderId="10" xfId="0" applyFont="1" applyFill="1" applyBorder="1" applyAlignment="1" applyProtection="1">
      <alignment horizontal="center" vertical="center" wrapText="1"/>
      <protection/>
    </xf>
    <xf numFmtId="0" fontId="28" fillId="24" borderId="1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shrinkToFit="1"/>
      <protection/>
    </xf>
    <xf numFmtId="0" fontId="33" fillId="0" borderId="10" xfId="0" applyFont="1" applyFill="1" applyBorder="1" applyAlignment="1" applyProtection="1">
      <alignment horizontal="center" vertical="center" shrinkToFit="1"/>
      <protection/>
    </xf>
    <xf numFmtId="0" fontId="24" fillId="0" borderId="10" xfId="0" applyFont="1" applyFill="1" applyBorder="1" applyAlignment="1" applyProtection="1">
      <alignment horizontal="center" vertical="center" wrapText="1" shrinkToFit="1"/>
      <protection/>
    </xf>
    <xf numFmtId="171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24" borderId="11" xfId="0" applyFont="1" applyFill="1" applyBorder="1" applyAlignment="1" applyProtection="1">
      <alignment horizontal="right" vertical="center"/>
      <protection/>
    </xf>
    <xf numFmtId="171" fontId="2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16" borderId="12" xfId="0" applyFont="1" applyFill="1" applyBorder="1" applyAlignment="1" applyProtection="1">
      <alignment horizontal="center" vertical="center" wrapText="1"/>
      <protection/>
    </xf>
    <xf numFmtId="0" fontId="54" fillId="16" borderId="10" xfId="0" applyFont="1" applyFill="1" applyBorder="1" applyAlignment="1" applyProtection="1">
      <alignment horizontal="center" vertical="center" wrapText="1"/>
      <protection/>
    </xf>
    <xf numFmtId="171" fontId="55" fillId="0" borderId="10" xfId="0" applyNumberFormat="1" applyFont="1" applyFill="1" applyBorder="1" applyAlignment="1" applyProtection="1">
      <alignment horizontal="center" vertical="center"/>
      <protection locked="0"/>
    </xf>
    <xf numFmtId="0" fontId="56" fillId="0" borderId="10" xfId="0" applyFont="1" applyFill="1" applyBorder="1" applyAlignment="1" applyProtection="1">
      <alignment horizontal="center" vertical="center" wrapText="1" shrinkToFit="1"/>
      <protection/>
    </xf>
    <xf numFmtId="171" fontId="57" fillId="0" borderId="10" xfId="0" applyNumberFormat="1" applyFont="1" applyFill="1" applyBorder="1" applyAlignment="1" applyProtection="1">
      <alignment horizontal="center" vertical="center"/>
      <protection locked="0"/>
    </xf>
    <xf numFmtId="171" fontId="58" fillId="0" borderId="10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vertical="center"/>
      <protection/>
    </xf>
    <xf numFmtId="3" fontId="60" fillId="0" borderId="0" xfId="51" applyNumberFormat="1" applyFont="1" applyFill="1" applyAlignment="1" applyProtection="1">
      <alignment horizontal="center" vertical="center"/>
      <protection/>
    </xf>
    <xf numFmtId="3" fontId="60" fillId="0" borderId="0" xfId="0" applyNumberFormat="1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vertical="center"/>
      <protection/>
    </xf>
    <xf numFmtId="3" fontId="61" fillId="0" borderId="0" xfId="0" applyNumberFormat="1" applyFont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3" fontId="60" fillId="0" borderId="0" xfId="51" applyNumberFormat="1" applyFont="1" applyFill="1" applyBorder="1" applyAlignment="1" applyProtection="1">
      <alignment horizontal="center" vertical="center"/>
      <protection/>
    </xf>
    <xf numFmtId="3" fontId="62" fillId="0" borderId="0" xfId="51" applyNumberFormat="1" applyFont="1" applyFill="1" applyAlignment="1" applyProtection="1">
      <alignment horizontal="center" vertical="center"/>
      <protection/>
    </xf>
    <xf numFmtId="3" fontId="62" fillId="0" borderId="0" xfId="0" applyNumberFormat="1" applyFont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62" fillId="0" borderId="0" xfId="0" applyFont="1" applyAlignment="1" applyProtection="1">
      <alignment vertical="center"/>
      <protection/>
    </xf>
    <xf numFmtId="2" fontId="61" fillId="0" borderId="0" xfId="0" applyNumberFormat="1" applyFont="1" applyBorder="1" applyAlignment="1" applyProtection="1">
      <alignment horizontal="center" vertical="center"/>
      <protection/>
    </xf>
    <xf numFmtId="0" fontId="60" fillId="0" borderId="0" xfId="0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vertical="center" wrapText="1"/>
      <protection/>
    </xf>
    <xf numFmtId="0" fontId="23" fillId="0" borderId="13" xfId="0" applyNumberFormat="1" applyFont="1" applyFill="1" applyBorder="1" applyAlignment="1" applyProtection="1">
      <alignment vertical="center" wrapText="1"/>
      <protection/>
    </xf>
    <xf numFmtId="0" fontId="20" fillId="24" borderId="14" xfId="0" applyFont="1" applyFill="1" applyBorder="1" applyAlignment="1" applyProtection="1">
      <alignment horizontal="center" vertical="center"/>
      <protection locked="0"/>
    </xf>
    <xf numFmtId="3" fontId="63" fillId="0" borderId="0" xfId="51" applyNumberFormat="1" applyFont="1" applyFill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3" fontId="59" fillId="0" borderId="0" xfId="0" applyNumberFormat="1" applyFont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28" fillId="0" borderId="15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0" fontId="28" fillId="0" borderId="17" xfId="0" applyFont="1" applyFill="1" applyBorder="1" applyAlignment="1" applyProtection="1">
      <alignment horizontal="left" vertical="center" wrapText="1"/>
      <protection/>
    </xf>
    <xf numFmtId="0" fontId="60" fillId="0" borderId="16" xfId="0" applyFont="1" applyFill="1" applyBorder="1" applyAlignment="1" applyProtection="1">
      <alignment horizontal="left" vertical="center" wrapText="1"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10" fontId="32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18" xfId="0" applyFont="1" applyFill="1" applyBorder="1" applyAlignment="1" applyProtection="1">
      <alignment horizontal="left" vertical="center"/>
      <protection/>
    </xf>
    <xf numFmtId="0" fontId="29" fillId="0" borderId="19" xfId="0" applyFont="1" applyFill="1" applyBorder="1" applyAlignment="1" applyProtection="1">
      <alignment horizontal="left" vertical="center"/>
      <protection/>
    </xf>
    <xf numFmtId="0" fontId="32" fillId="0" borderId="20" xfId="0" applyNumberFormat="1" applyFont="1" applyFill="1" applyBorder="1" applyAlignment="1" applyProtection="1">
      <alignment horizontal="center" vertical="center"/>
      <protection/>
    </xf>
    <xf numFmtId="0" fontId="32" fillId="0" borderId="21" xfId="0" applyNumberFormat="1" applyFont="1" applyFill="1" applyBorder="1" applyAlignment="1" applyProtection="1">
      <alignment horizontal="center" vertical="center"/>
      <protection/>
    </xf>
    <xf numFmtId="0" fontId="32" fillId="0" borderId="22" xfId="0" applyNumberFormat="1" applyFont="1" applyFill="1" applyBorder="1" applyAlignment="1" applyProtection="1">
      <alignment horizontal="center" vertical="center"/>
      <protection/>
    </xf>
    <xf numFmtId="3" fontId="32" fillId="0" borderId="20" xfId="0" applyNumberFormat="1" applyFont="1" applyFill="1" applyBorder="1" applyAlignment="1" applyProtection="1">
      <alignment horizontal="center" vertical="center"/>
      <protection/>
    </xf>
    <xf numFmtId="3" fontId="32" fillId="0" borderId="23" xfId="0" applyNumberFormat="1" applyFont="1" applyFill="1" applyBorder="1" applyAlignment="1" applyProtection="1">
      <alignment horizontal="center" vertical="center"/>
      <protection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24" xfId="0" applyNumberFormat="1" applyFont="1" applyFill="1" applyBorder="1" applyAlignment="1" applyProtection="1">
      <alignment horizontal="center" vertical="center"/>
      <protection/>
    </xf>
    <xf numFmtId="0" fontId="32" fillId="0" borderId="25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 shrinkToFit="1"/>
      <protection/>
    </xf>
    <xf numFmtId="0" fontId="36" fillId="0" borderId="0" xfId="0" applyFont="1" applyFill="1" applyBorder="1" applyAlignment="1" applyProtection="1">
      <alignment horizontal="center" vertical="center" shrinkToFit="1"/>
      <protection/>
    </xf>
    <xf numFmtId="0" fontId="34" fillId="0" borderId="0" xfId="0" applyFont="1" applyFill="1" applyBorder="1" applyAlignment="1" applyProtection="1">
      <alignment horizontal="center" vertical="center" shrinkToFit="1"/>
      <protection/>
    </xf>
    <xf numFmtId="3" fontId="34" fillId="0" borderId="0" xfId="0" applyNumberFormat="1" applyFont="1" applyFill="1" applyBorder="1" applyAlignment="1" applyProtection="1">
      <alignment horizontal="center" vertical="center" shrinkToFit="1"/>
      <protection/>
    </xf>
    <xf numFmtId="0" fontId="29" fillId="25" borderId="10" xfId="0" applyFont="1" applyFill="1" applyBorder="1" applyAlignment="1" applyProtection="1">
      <alignment horizontal="center" vertical="center"/>
      <protection/>
    </xf>
    <xf numFmtId="0" fontId="29" fillId="25" borderId="12" xfId="0" applyFont="1" applyFill="1" applyBorder="1" applyAlignment="1" applyProtection="1">
      <alignment horizontal="center" vertical="center"/>
      <protection/>
    </xf>
    <xf numFmtId="0" fontId="29" fillId="25" borderId="24" xfId="0" applyFont="1" applyFill="1" applyBorder="1" applyAlignment="1" applyProtection="1">
      <alignment horizontal="center" vertical="center"/>
      <protection/>
    </xf>
    <xf numFmtId="0" fontId="29" fillId="25" borderId="25" xfId="0" applyFont="1" applyFill="1" applyBorder="1" applyAlignment="1" applyProtection="1">
      <alignment horizontal="center" vertical="center"/>
      <protection/>
    </xf>
    <xf numFmtId="0" fontId="21" fillId="16" borderId="10" xfId="0" applyFont="1" applyFill="1" applyBorder="1" applyAlignment="1" applyProtection="1">
      <alignment horizontal="center" vertical="center" wrapText="1"/>
      <protection/>
    </xf>
    <xf numFmtId="0" fontId="21" fillId="16" borderId="26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vertical="center" wrapText="1"/>
      <protection/>
    </xf>
    <xf numFmtId="0" fontId="64" fillId="0" borderId="10" xfId="0" applyNumberFormat="1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23" fillId="0" borderId="26" xfId="0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16" borderId="24" xfId="0" applyFont="1" applyFill="1" applyBorder="1" applyAlignment="1" applyProtection="1">
      <alignment horizontal="center" vertical="center" wrapText="1"/>
      <protection/>
    </xf>
    <xf numFmtId="0" fontId="21" fillId="16" borderId="25" xfId="0" applyFont="1" applyFill="1" applyBorder="1" applyAlignment="1" applyProtection="1">
      <alignment horizontal="center" vertical="center" wrapText="1"/>
      <protection/>
    </xf>
    <xf numFmtId="0" fontId="64" fillId="0" borderId="27" xfId="0" applyNumberFormat="1" applyFont="1" applyFill="1" applyBorder="1" applyAlignment="1" applyProtection="1">
      <alignment horizontal="left" vertical="center" wrapText="1"/>
      <protection/>
    </xf>
    <xf numFmtId="0" fontId="64" fillId="0" borderId="28" xfId="0" applyNumberFormat="1" applyFont="1" applyFill="1" applyBorder="1" applyAlignment="1" applyProtection="1">
      <alignment horizontal="left" vertical="center" wrapText="1"/>
      <protection/>
    </xf>
    <xf numFmtId="0" fontId="64" fillId="0" borderId="29" xfId="0" applyNumberFormat="1" applyFont="1" applyFill="1" applyBorder="1" applyAlignment="1" applyProtection="1">
      <alignment horizontal="left" vertical="center" wrapText="1"/>
      <protection/>
    </xf>
    <xf numFmtId="0" fontId="64" fillId="0" borderId="30" xfId="0" applyNumberFormat="1" applyFont="1" applyFill="1" applyBorder="1" applyAlignment="1" applyProtection="1">
      <alignment horizontal="left" vertical="center" wrapText="1"/>
      <protection/>
    </xf>
    <xf numFmtId="0" fontId="23" fillId="0" borderId="25" xfId="0" applyNumberFormat="1" applyFont="1" applyFill="1" applyBorder="1" applyAlignment="1" applyProtection="1">
      <alignment horizontal="left" vertical="center" wrapText="1"/>
      <protection/>
    </xf>
    <xf numFmtId="0" fontId="28" fillId="16" borderId="10" xfId="0" applyFont="1" applyFill="1" applyBorder="1" applyAlignment="1" applyProtection="1">
      <alignment horizontal="center" vertical="center" wrapText="1"/>
      <protection/>
    </xf>
    <xf numFmtId="0" fontId="25" fillId="0" borderId="31" xfId="0" applyNumberFormat="1" applyFont="1" applyFill="1" applyBorder="1" applyAlignment="1" applyProtection="1">
      <alignment horizontal="left" vertical="center" wrapText="1"/>
      <protection/>
    </xf>
    <xf numFmtId="0" fontId="25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24" xfId="0" applyNumberFormat="1" applyFont="1" applyFill="1" applyBorder="1" applyAlignment="1" applyProtection="1">
      <alignment horizontal="left" vertical="center" wrapText="1"/>
      <protection/>
    </xf>
    <xf numFmtId="0" fontId="25" fillId="0" borderId="25" xfId="0" applyNumberFormat="1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0" fontId="23" fillId="0" borderId="24" xfId="0" applyNumberFormat="1" applyFont="1" applyFill="1" applyBorder="1" applyAlignment="1" applyProtection="1">
      <alignment horizontal="left" vertical="center" wrapText="1"/>
      <protection/>
    </xf>
    <xf numFmtId="0" fontId="65" fillId="0" borderId="10" xfId="0" applyFont="1" applyFill="1" applyBorder="1" applyAlignment="1" applyProtection="1">
      <alignment horizontal="left" vertical="center" wrapText="1"/>
      <protection/>
    </xf>
    <xf numFmtId="0" fontId="66" fillId="0" borderId="12" xfId="0" applyNumberFormat="1" applyFont="1" applyFill="1" applyBorder="1" applyAlignment="1" applyProtection="1">
      <alignment horizontal="left" vertical="center" wrapText="1"/>
      <protection/>
    </xf>
    <xf numFmtId="0" fontId="66" fillId="0" borderId="24" xfId="0" applyNumberFormat="1" applyFont="1" applyFill="1" applyBorder="1" applyAlignment="1" applyProtection="1">
      <alignment horizontal="left" vertical="center" wrapText="1"/>
      <protection/>
    </xf>
    <xf numFmtId="0" fontId="66" fillId="0" borderId="25" xfId="0" applyNumberFormat="1" applyFont="1" applyFill="1" applyBorder="1" applyAlignment="1" applyProtection="1">
      <alignment horizontal="left" vertical="center" wrapText="1"/>
      <protection/>
    </xf>
    <xf numFmtId="0" fontId="25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 locked="0"/>
    </xf>
    <xf numFmtId="0" fontId="67" fillId="0" borderId="10" xfId="0" applyFont="1" applyFill="1" applyBorder="1" applyAlignment="1" applyProtection="1">
      <alignment horizontal="left" vertical="center" wrapText="1"/>
      <protection/>
    </xf>
    <xf numFmtId="0" fontId="68" fillId="0" borderId="10" xfId="0" applyFont="1" applyFill="1" applyBorder="1" applyAlignment="1" applyProtection="1">
      <alignment horizontal="left" vertical="center" wrapText="1"/>
      <protection/>
    </xf>
    <xf numFmtId="0" fontId="25" fillId="0" borderId="10" xfId="0" applyNumberFormat="1" applyFont="1" applyFill="1" applyBorder="1" applyAlignment="1" applyProtection="1">
      <alignment vertical="center" wrapText="1"/>
      <protection/>
    </xf>
    <xf numFmtId="0" fontId="23" fillId="0" borderId="10" xfId="0" applyNumberFormat="1" applyFont="1" applyFill="1" applyBorder="1" applyAlignment="1" applyProtection="1">
      <alignment vertical="center" wrapText="1"/>
      <protection/>
    </xf>
    <xf numFmtId="0" fontId="31" fillId="24" borderId="35" xfId="0" applyFont="1" applyFill="1" applyBorder="1" applyAlignment="1" applyProtection="1">
      <alignment horizontal="center" vertical="center"/>
      <protection/>
    </xf>
    <xf numFmtId="0" fontId="28" fillId="24" borderId="35" xfId="0" applyFont="1" applyFill="1" applyBorder="1" applyAlignment="1" applyProtection="1">
      <alignment horizontal="center" vertical="center"/>
      <protection/>
    </xf>
    <xf numFmtId="0" fontId="28" fillId="24" borderId="11" xfId="0" applyFont="1" applyFill="1" applyBorder="1" applyAlignment="1" applyProtection="1">
      <alignment horizontal="center" vertical="center"/>
      <protection/>
    </xf>
    <xf numFmtId="0" fontId="28" fillId="24" borderId="14" xfId="0" applyFont="1" applyFill="1" applyBorder="1" applyAlignment="1" applyProtection="1">
      <alignment horizontal="center" vertical="center"/>
      <protection/>
    </xf>
    <xf numFmtId="0" fontId="41" fillId="24" borderId="36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0" fillId="24" borderId="37" xfId="0" applyFont="1" applyFill="1" applyBorder="1" applyAlignment="1" applyProtection="1">
      <alignment horizontal="center" vertical="center"/>
      <protection/>
    </xf>
    <xf numFmtId="0" fontId="69" fillId="24" borderId="37" xfId="0" applyFont="1" applyFill="1" applyBorder="1" applyAlignment="1" applyProtection="1">
      <alignment horizontal="left" vertical="center"/>
      <protection locked="0"/>
    </xf>
    <xf numFmtId="0" fontId="69" fillId="24" borderId="14" xfId="0" applyFont="1" applyFill="1" applyBorder="1" applyAlignment="1" applyProtection="1">
      <alignment horizontal="left" vertical="center"/>
      <protection locked="0"/>
    </xf>
    <xf numFmtId="0" fontId="20" fillId="24" borderId="37" xfId="0" applyFont="1" applyFill="1" applyBorder="1" applyAlignment="1" applyProtection="1">
      <alignment horizontal="left" vertical="center"/>
      <protection locked="0"/>
    </xf>
    <xf numFmtId="0" fontId="20" fillId="24" borderId="14" xfId="0" applyFont="1" applyFill="1" applyBorder="1" applyAlignment="1" applyProtection="1">
      <alignment horizontal="left" vertical="center"/>
      <protection locked="0"/>
    </xf>
    <xf numFmtId="0" fontId="23" fillId="0" borderId="27" xfId="0" applyNumberFormat="1" applyFont="1" applyFill="1" applyBorder="1" applyAlignment="1" applyProtection="1">
      <alignment horizontal="left" vertical="center" wrapText="1"/>
      <protection/>
    </xf>
    <xf numFmtId="0" fontId="23" fillId="0" borderId="28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38" xfId="0" applyNumberFormat="1" applyFont="1" applyFill="1" applyBorder="1" applyAlignment="1" applyProtection="1">
      <alignment horizontal="left" vertical="center" wrapText="1"/>
      <protection/>
    </xf>
    <xf numFmtId="0" fontId="23" fillId="0" borderId="29" xfId="0" applyNumberFormat="1" applyFont="1" applyFill="1" applyBorder="1" applyAlignment="1" applyProtection="1">
      <alignment horizontal="left" vertical="center" wrapText="1"/>
      <protection/>
    </xf>
    <xf numFmtId="0" fontId="23" fillId="0" borderId="3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Currency" xfId="47"/>
    <cellStyle name="Currency [0]" xfId="48"/>
    <cellStyle name="Neutro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61</xdr:row>
      <xdr:rowOff>0</xdr:rowOff>
    </xdr:from>
    <xdr:to>
      <xdr:col>0</xdr:col>
      <xdr:colOff>342900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42900" y="1992630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61</xdr:row>
      <xdr:rowOff>0</xdr:rowOff>
    </xdr:from>
    <xdr:to>
      <xdr:col>0</xdr:col>
      <xdr:colOff>342900</xdr:colOff>
      <xdr:row>61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2900" y="1992630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61</xdr:row>
      <xdr:rowOff>0</xdr:rowOff>
    </xdr:from>
    <xdr:to>
      <xdr:col>0</xdr:col>
      <xdr:colOff>342900</xdr:colOff>
      <xdr:row>61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42900" y="1992630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61</xdr:row>
      <xdr:rowOff>0</xdr:rowOff>
    </xdr:from>
    <xdr:to>
      <xdr:col>0</xdr:col>
      <xdr:colOff>342900</xdr:colOff>
      <xdr:row>61</xdr:row>
      <xdr:rowOff>0</xdr:rowOff>
    </xdr:to>
    <xdr:sp>
      <xdr:nvSpPr>
        <xdr:cNvPr id="4" name="Rectangle 5"/>
        <xdr:cNvSpPr>
          <a:spLocks/>
        </xdr:cNvSpPr>
      </xdr:nvSpPr>
      <xdr:spPr>
        <a:xfrm>
          <a:off x="342900" y="1992630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95250</xdr:colOff>
      <xdr:row>0</xdr:row>
      <xdr:rowOff>57150</xdr:rowOff>
    </xdr:from>
    <xdr:to>
      <xdr:col>1</xdr:col>
      <xdr:colOff>247650</xdr:colOff>
      <xdr:row>0</xdr:row>
      <xdr:rowOff>561975</xdr:rowOff>
    </xdr:to>
    <xdr:pic>
      <xdr:nvPicPr>
        <xdr:cNvPr id="5" name="Imagem 6" descr="Descrição: Descrição: Descrição: Descrição: cid:image001.png@01CF0C7D.7E2E42C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H119"/>
  <sheetViews>
    <sheetView showZeros="0" tabSelected="1" zoomScaleSheetLayoutView="100" workbookViewId="0" topLeftCell="A1">
      <selection activeCell="A73" sqref="A73:T73"/>
    </sheetView>
  </sheetViews>
  <sheetFormatPr defaultColWidth="9.140625" defaultRowHeight="12.75" customHeight="1"/>
  <cols>
    <col min="1" max="1" width="5.140625" style="8" customWidth="1"/>
    <col min="2" max="2" width="4.421875" style="1" customWidth="1"/>
    <col min="3" max="3" width="6.140625" style="3" customWidth="1"/>
    <col min="4" max="4" width="6.140625" style="1" customWidth="1"/>
    <col min="5" max="11" width="5.140625" style="1" customWidth="1"/>
    <col min="12" max="13" width="5.140625" style="2" customWidth="1"/>
    <col min="14" max="14" width="11.7109375" style="2" customWidth="1"/>
    <col min="15" max="15" width="6.140625" style="4" customWidth="1"/>
    <col min="16" max="16" width="6.7109375" style="4" customWidth="1"/>
    <col min="17" max="17" width="6.421875" style="5" customWidth="1"/>
    <col min="18" max="19" width="7.7109375" style="5" customWidth="1"/>
    <col min="20" max="20" width="23.421875" style="5" customWidth="1"/>
    <col min="21" max="21" width="7.140625" style="25" customWidth="1"/>
    <col min="22" max="22" width="7.7109375" style="29" customWidth="1"/>
    <col min="23" max="23" width="9.140625" style="27" customWidth="1"/>
    <col min="24" max="24" width="7.140625" style="27" customWidth="1"/>
    <col min="25" max="27" width="9.140625" style="27" customWidth="1"/>
    <col min="28" max="31" width="9.140625" style="28" customWidth="1"/>
    <col min="32" max="34" width="9.140625" style="24" customWidth="1"/>
    <col min="35" max="55" width="9.140625" style="1" customWidth="1"/>
    <col min="56" max="16384" width="9.140625" style="1" customWidth="1"/>
  </cols>
  <sheetData>
    <row r="1" spans="1:22" ht="44.25" customHeight="1">
      <c r="A1" s="108"/>
      <c r="B1" s="109"/>
      <c r="C1" s="110" t="s">
        <v>147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V1" s="26" t="s">
        <v>30</v>
      </c>
    </row>
    <row r="2" spans="1:34" s="6" customFormat="1" ht="21.75" customHeight="1">
      <c r="A2" s="112" t="s">
        <v>0</v>
      </c>
      <c r="B2" s="113"/>
      <c r="C2" s="114"/>
      <c r="D2" s="114"/>
      <c r="E2" s="114"/>
      <c r="F2" s="114"/>
      <c r="G2" s="114"/>
      <c r="H2" s="115"/>
      <c r="I2" s="112" t="s">
        <v>86</v>
      </c>
      <c r="J2" s="113"/>
      <c r="K2" s="116"/>
      <c r="L2" s="116"/>
      <c r="M2" s="116"/>
      <c r="N2" s="116"/>
      <c r="O2" s="116"/>
      <c r="P2" s="116"/>
      <c r="Q2" s="116"/>
      <c r="R2" s="117"/>
      <c r="S2" s="16" t="s">
        <v>87</v>
      </c>
      <c r="T2" s="40"/>
      <c r="U2" s="25"/>
      <c r="V2" s="29"/>
      <c r="W2" s="27"/>
      <c r="X2" s="27"/>
      <c r="Y2" s="27"/>
      <c r="Z2" s="27"/>
      <c r="AA2" s="27"/>
      <c r="AB2" s="28"/>
      <c r="AC2" s="28"/>
      <c r="AD2" s="28"/>
      <c r="AE2" s="28"/>
      <c r="AF2" s="24"/>
      <c r="AG2" s="24"/>
      <c r="AH2" s="24"/>
    </row>
    <row r="3" spans="1:34" s="6" customFormat="1" ht="17.25" customHeight="1">
      <c r="A3" s="106" t="s">
        <v>138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25"/>
      <c r="V3" s="29"/>
      <c r="W3" s="27"/>
      <c r="X3" s="27"/>
      <c r="Y3" s="27"/>
      <c r="Z3" s="27"/>
      <c r="AA3" s="27"/>
      <c r="AB3" s="28"/>
      <c r="AC3" s="28"/>
      <c r="AD3" s="28"/>
      <c r="AE3" s="28"/>
      <c r="AF3" s="24"/>
      <c r="AG3" s="24"/>
      <c r="AH3" s="24"/>
    </row>
    <row r="4" spans="1:34" s="6" customFormat="1" ht="21.75" customHeight="1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10" t="s">
        <v>2</v>
      </c>
      <c r="P4" s="10" t="s">
        <v>3</v>
      </c>
      <c r="Q4" s="19" t="s">
        <v>88</v>
      </c>
      <c r="R4" s="72" t="s">
        <v>21</v>
      </c>
      <c r="S4" s="72"/>
      <c r="T4" s="72"/>
      <c r="U4" s="41"/>
      <c r="V4" s="44"/>
      <c r="W4" s="42"/>
      <c r="X4" s="42"/>
      <c r="Y4" s="42"/>
      <c r="Z4" s="27"/>
      <c r="AA4" s="27"/>
      <c r="AB4" s="28"/>
      <c r="AC4" s="28"/>
      <c r="AD4" s="28"/>
      <c r="AE4" s="28"/>
      <c r="AF4" s="24"/>
      <c r="AG4" s="24"/>
      <c r="AH4" s="24"/>
    </row>
    <row r="5" spans="1:34" s="9" customFormat="1" ht="24" customHeight="1">
      <c r="A5" s="11" t="s">
        <v>5</v>
      </c>
      <c r="B5" s="98" t="s">
        <v>120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15"/>
      <c r="P5" s="15"/>
      <c r="Q5" s="88" t="s">
        <v>140</v>
      </c>
      <c r="R5" s="89"/>
      <c r="S5" s="89"/>
      <c r="T5" s="90"/>
      <c r="U5" s="25">
        <f>COUNTA(O5)</f>
        <v>0</v>
      </c>
      <c r="V5" s="25">
        <f>COUNTA(P5)</f>
        <v>0</v>
      </c>
      <c r="W5" s="27">
        <f>IF(U5+V5&lt;2,"",1)</f>
      </c>
      <c r="X5" s="27">
        <f>IF(U5+V5=0,1,0)</f>
        <v>1</v>
      </c>
      <c r="Y5" s="42"/>
      <c r="Z5" s="27"/>
      <c r="AA5" s="27"/>
      <c r="AB5" s="28"/>
      <c r="AC5" s="28"/>
      <c r="AD5" s="28"/>
      <c r="AE5" s="28"/>
      <c r="AF5" s="24"/>
      <c r="AG5" s="24"/>
      <c r="AH5" s="24"/>
    </row>
    <row r="6" spans="1:34" s="6" customFormat="1" ht="26.25" customHeight="1">
      <c r="A6" s="12" t="s">
        <v>6</v>
      </c>
      <c r="B6" s="98" t="s">
        <v>31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15"/>
      <c r="P6" s="15"/>
      <c r="Q6" s="75" t="s">
        <v>141</v>
      </c>
      <c r="R6" s="75"/>
      <c r="S6" s="75"/>
      <c r="T6" s="75"/>
      <c r="U6" s="25">
        <f aca="true" t="shared" si="0" ref="U6:V61">COUNTA(O6)</f>
        <v>0</v>
      </c>
      <c r="V6" s="25">
        <f t="shared" si="0"/>
        <v>0</v>
      </c>
      <c r="W6" s="27">
        <f aca="true" t="shared" si="1" ref="W6:W61">IF(U6+V6&lt;2,"",1)</f>
      </c>
      <c r="X6" s="27">
        <f aca="true" t="shared" si="2" ref="X6:X61">IF(U6+V6=0,1,0)</f>
        <v>1</v>
      </c>
      <c r="Y6" s="42"/>
      <c r="Z6" s="27"/>
      <c r="AA6" s="27"/>
      <c r="AB6" s="28"/>
      <c r="AC6" s="28"/>
      <c r="AD6" s="28"/>
      <c r="AE6" s="28"/>
      <c r="AF6" s="24"/>
      <c r="AG6" s="24"/>
      <c r="AH6" s="24"/>
    </row>
    <row r="7" spans="1:34" s="6" customFormat="1" ht="26.25" customHeight="1">
      <c r="A7" s="12" t="s">
        <v>7</v>
      </c>
      <c r="B7" s="76" t="s">
        <v>121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15"/>
      <c r="P7" s="15"/>
      <c r="Q7" s="104" t="s">
        <v>122</v>
      </c>
      <c r="R7" s="105"/>
      <c r="S7" s="105"/>
      <c r="T7" s="105"/>
      <c r="U7" s="25">
        <f t="shared" si="0"/>
        <v>0</v>
      </c>
      <c r="V7" s="25">
        <f t="shared" si="0"/>
        <v>0</v>
      </c>
      <c r="W7" s="27">
        <f t="shared" si="1"/>
      </c>
      <c r="X7" s="27">
        <f t="shared" si="2"/>
        <v>1</v>
      </c>
      <c r="Y7" s="42"/>
      <c r="Z7" s="27"/>
      <c r="AA7" s="27"/>
      <c r="AB7" s="28"/>
      <c r="AC7" s="28"/>
      <c r="AD7" s="28"/>
      <c r="AE7" s="28"/>
      <c r="AF7" s="24"/>
      <c r="AG7" s="24"/>
      <c r="AH7" s="24"/>
    </row>
    <row r="8" spans="1:34" s="6" customFormat="1" ht="36.75" customHeight="1">
      <c r="A8" s="12" t="s">
        <v>8</v>
      </c>
      <c r="B8" s="76" t="s">
        <v>132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15"/>
      <c r="P8" s="15"/>
      <c r="Q8" s="20"/>
      <c r="R8" s="91" t="s">
        <v>81</v>
      </c>
      <c r="S8" s="92"/>
      <c r="T8" s="85"/>
      <c r="U8" s="25">
        <f>IF(Q8="X",0,COUNTA(O8))</f>
        <v>0</v>
      </c>
      <c r="V8" s="25">
        <f>IF(Q8="X",0,COUNTA(P8))</f>
        <v>0</v>
      </c>
      <c r="W8" s="27">
        <f t="shared" si="1"/>
      </c>
      <c r="X8" s="27">
        <f>IF(U8+V8+Y8=0,1,0)</f>
        <v>1</v>
      </c>
      <c r="Y8" s="42">
        <f>COUNTA(Q8)</f>
        <v>0</v>
      </c>
      <c r="Z8" s="27"/>
      <c r="AA8" s="27"/>
      <c r="AB8" s="28"/>
      <c r="AC8" s="28"/>
      <c r="AD8" s="28"/>
      <c r="AE8" s="28"/>
      <c r="AF8" s="24"/>
      <c r="AG8" s="24"/>
      <c r="AH8" s="24"/>
    </row>
    <row r="9" spans="1:34" s="6" customFormat="1" ht="21.75" customHeight="1">
      <c r="A9" s="72" t="s">
        <v>37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10" t="s">
        <v>2</v>
      </c>
      <c r="P9" s="10" t="s">
        <v>3</v>
      </c>
      <c r="Q9" s="72" t="s">
        <v>21</v>
      </c>
      <c r="R9" s="72"/>
      <c r="S9" s="72"/>
      <c r="T9" s="72"/>
      <c r="U9" s="25"/>
      <c r="V9" s="25"/>
      <c r="W9" s="27"/>
      <c r="X9" s="27"/>
      <c r="Y9" s="42"/>
      <c r="Z9" s="27"/>
      <c r="AA9" s="27"/>
      <c r="AB9" s="28"/>
      <c r="AC9" s="28"/>
      <c r="AD9" s="28"/>
      <c r="AE9" s="28"/>
      <c r="AF9" s="24"/>
      <c r="AG9" s="24"/>
      <c r="AH9" s="24"/>
    </row>
    <row r="10" spans="1:34" s="6" customFormat="1" ht="24.75" customHeight="1">
      <c r="A10" s="13" t="s">
        <v>9</v>
      </c>
      <c r="B10" s="76" t="s">
        <v>90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15"/>
      <c r="P10" s="15"/>
      <c r="Q10" s="97" t="s">
        <v>142</v>
      </c>
      <c r="R10" s="97"/>
      <c r="S10" s="97"/>
      <c r="T10" s="97"/>
      <c r="U10" s="25">
        <f t="shared" si="0"/>
        <v>0</v>
      </c>
      <c r="V10" s="25">
        <f t="shared" si="0"/>
        <v>0</v>
      </c>
      <c r="W10" s="27">
        <f t="shared" si="1"/>
      </c>
      <c r="X10" s="27">
        <f t="shared" si="2"/>
        <v>1</v>
      </c>
      <c r="Y10" s="42"/>
      <c r="Z10" s="27"/>
      <c r="AA10" s="27"/>
      <c r="AB10" s="28"/>
      <c r="AC10" s="28"/>
      <c r="AD10" s="28"/>
      <c r="AE10" s="28"/>
      <c r="AF10" s="24"/>
      <c r="AG10" s="24"/>
      <c r="AH10" s="24"/>
    </row>
    <row r="11" spans="1:34" s="6" customFormat="1" ht="27" customHeight="1">
      <c r="A11" s="13" t="s">
        <v>10</v>
      </c>
      <c r="B11" s="76" t="s">
        <v>113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15"/>
      <c r="P11" s="15"/>
      <c r="Q11" s="78" t="s">
        <v>114</v>
      </c>
      <c r="R11" s="78"/>
      <c r="S11" s="78"/>
      <c r="T11" s="78"/>
      <c r="U11" s="25">
        <f t="shared" si="0"/>
        <v>0</v>
      </c>
      <c r="V11" s="25">
        <f t="shared" si="0"/>
        <v>0</v>
      </c>
      <c r="W11" s="27">
        <f t="shared" si="1"/>
      </c>
      <c r="X11" s="27">
        <f t="shared" si="2"/>
        <v>1</v>
      </c>
      <c r="Y11" s="42"/>
      <c r="Z11" s="27"/>
      <c r="AA11" s="27"/>
      <c r="AB11" s="28"/>
      <c r="AC11" s="28"/>
      <c r="AD11" s="28"/>
      <c r="AE11" s="28"/>
      <c r="AF11" s="24"/>
      <c r="AG11" s="24"/>
      <c r="AH11" s="24"/>
    </row>
    <row r="12" spans="1:34" s="6" customFormat="1" ht="24.75" customHeight="1">
      <c r="A12" s="13" t="s">
        <v>11</v>
      </c>
      <c r="B12" s="76" t="s">
        <v>36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15"/>
      <c r="P12" s="15"/>
      <c r="Q12" s="97" t="s">
        <v>143</v>
      </c>
      <c r="R12" s="97"/>
      <c r="S12" s="97"/>
      <c r="T12" s="97"/>
      <c r="U12" s="25">
        <f t="shared" si="0"/>
        <v>0</v>
      </c>
      <c r="V12" s="25">
        <f t="shared" si="0"/>
        <v>0</v>
      </c>
      <c r="W12" s="27">
        <f t="shared" si="1"/>
      </c>
      <c r="X12" s="27">
        <f t="shared" si="2"/>
        <v>1</v>
      </c>
      <c r="Y12" s="42"/>
      <c r="Z12" s="27"/>
      <c r="AA12" s="27"/>
      <c r="AB12" s="28"/>
      <c r="AC12" s="28"/>
      <c r="AD12" s="28"/>
      <c r="AE12" s="28"/>
      <c r="AF12" s="24"/>
      <c r="AG12" s="24"/>
      <c r="AH12" s="24"/>
    </row>
    <row r="13" spans="1:34" s="6" customFormat="1" ht="21.75" customHeight="1">
      <c r="A13" s="12" t="s">
        <v>12</v>
      </c>
      <c r="B13" s="76" t="s">
        <v>27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15"/>
      <c r="P13" s="15"/>
      <c r="Q13" s="97" t="s">
        <v>28</v>
      </c>
      <c r="R13" s="97"/>
      <c r="S13" s="97"/>
      <c r="T13" s="97"/>
      <c r="U13" s="25">
        <f t="shared" si="0"/>
        <v>0</v>
      </c>
      <c r="V13" s="25">
        <f t="shared" si="0"/>
        <v>0</v>
      </c>
      <c r="W13" s="27">
        <f t="shared" si="1"/>
      </c>
      <c r="X13" s="27">
        <f t="shared" si="2"/>
        <v>1</v>
      </c>
      <c r="Y13" s="42"/>
      <c r="Z13" s="27"/>
      <c r="AA13" s="27"/>
      <c r="AB13" s="28"/>
      <c r="AC13" s="28"/>
      <c r="AD13" s="28"/>
      <c r="AE13" s="28"/>
      <c r="AF13" s="24"/>
      <c r="AG13" s="24"/>
      <c r="AH13" s="24"/>
    </row>
    <row r="14" spans="1:34" s="6" customFormat="1" ht="25.5" customHeight="1">
      <c r="A14" s="12" t="s">
        <v>32</v>
      </c>
      <c r="B14" s="76" t="s">
        <v>14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15"/>
      <c r="P14" s="15"/>
      <c r="Q14" s="78" t="s">
        <v>25</v>
      </c>
      <c r="R14" s="78"/>
      <c r="S14" s="78"/>
      <c r="T14" s="78"/>
      <c r="U14" s="25">
        <f t="shared" si="0"/>
        <v>0</v>
      </c>
      <c r="V14" s="25">
        <f t="shared" si="0"/>
        <v>0</v>
      </c>
      <c r="W14" s="27">
        <f t="shared" si="1"/>
      </c>
      <c r="X14" s="27">
        <f t="shared" si="2"/>
        <v>1</v>
      </c>
      <c r="Y14" s="42"/>
      <c r="Z14" s="27"/>
      <c r="AA14" s="27"/>
      <c r="AB14" s="28"/>
      <c r="AC14" s="28"/>
      <c r="AD14" s="28"/>
      <c r="AE14" s="28"/>
      <c r="AF14" s="24"/>
      <c r="AG14" s="24"/>
      <c r="AH14" s="24"/>
    </row>
    <row r="15" spans="1:34" s="6" customFormat="1" ht="24.75" customHeight="1">
      <c r="A15" s="13" t="s">
        <v>33</v>
      </c>
      <c r="B15" s="76" t="s">
        <v>13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15"/>
      <c r="P15" s="15"/>
      <c r="Q15" s="78" t="s">
        <v>35</v>
      </c>
      <c r="R15" s="78"/>
      <c r="S15" s="78"/>
      <c r="T15" s="78"/>
      <c r="U15" s="25">
        <f t="shared" si="0"/>
        <v>0</v>
      </c>
      <c r="V15" s="25">
        <f t="shared" si="0"/>
        <v>0</v>
      </c>
      <c r="W15" s="27">
        <f t="shared" si="1"/>
      </c>
      <c r="X15" s="27">
        <f t="shared" si="2"/>
        <v>1</v>
      </c>
      <c r="Y15" s="42"/>
      <c r="Z15" s="27"/>
      <c r="AA15" s="27"/>
      <c r="AB15" s="28"/>
      <c r="AC15" s="28"/>
      <c r="AD15" s="28"/>
      <c r="AE15" s="28"/>
      <c r="AF15" s="24"/>
      <c r="AG15" s="24"/>
      <c r="AH15" s="24"/>
    </row>
    <row r="16" spans="1:34" s="6" customFormat="1" ht="27.75" customHeight="1">
      <c r="A16" s="12" t="s">
        <v>34</v>
      </c>
      <c r="B16" s="76" t="s">
        <v>38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15"/>
      <c r="P16" s="15"/>
      <c r="Q16" s="97" t="s">
        <v>123</v>
      </c>
      <c r="R16" s="97"/>
      <c r="S16" s="97"/>
      <c r="T16" s="97"/>
      <c r="U16" s="25">
        <f t="shared" si="0"/>
        <v>0</v>
      </c>
      <c r="V16" s="25">
        <f t="shared" si="0"/>
        <v>0</v>
      </c>
      <c r="W16" s="27">
        <f t="shared" si="1"/>
      </c>
      <c r="X16" s="27">
        <f t="shared" si="2"/>
        <v>1</v>
      </c>
      <c r="Y16" s="42"/>
      <c r="Z16" s="27"/>
      <c r="AA16" s="27"/>
      <c r="AB16" s="28"/>
      <c r="AC16" s="28"/>
      <c r="AD16" s="28"/>
      <c r="AE16" s="28"/>
      <c r="AF16" s="24"/>
      <c r="AG16" s="24"/>
      <c r="AH16" s="24"/>
    </row>
    <row r="17" spans="1:34" s="6" customFormat="1" ht="24.75" customHeight="1">
      <c r="A17" s="72" t="s">
        <v>110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10" t="s">
        <v>2</v>
      </c>
      <c r="P17" s="10" t="s">
        <v>3</v>
      </c>
      <c r="Q17" s="19" t="s">
        <v>88</v>
      </c>
      <c r="R17" s="72" t="s">
        <v>21</v>
      </c>
      <c r="S17" s="72"/>
      <c r="T17" s="72"/>
      <c r="U17" s="25"/>
      <c r="V17" s="25"/>
      <c r="W17" s="27"/>
      <c r="X17" s="27"/>
      <c r="Y17" s="42"/>
      <c r="Z17" s="27"/>
      <c r="AA17" s="27"/>
      <c r="AB17" s="28"/>
      <c r="AC17" s="28"/>
      <c r="AD17" s="28"/>
      <c r="AE17" s="28"/>
      <c r="AF17" s="24"/>
      <c r="AG17" s="24"/>
      <c r="AH17" s="24"/>
    </row>
    <row r="18" spans="1:34" s="6" customFormat="1" ht="27.75" customHeight="1">
      <c r="A18" s="12" t="s">
        <v>44</v>
      </c>
      <c r="B18" s="76" t="s">
        <v>39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15"/>
      <c r="P18" s="15"/>
      <c r="Q18" s="78" t="s">
        <v>82</v>
      </c>
      <c r="R18" s="78"/>
      <c r="S18" s="78"/>
      <c r="T18" s="78"/>
      <c r="U18" s="25">
        <f t="shared" si="0"/>
        <v>0</v>
      </c>
      <c r="V18" s="25">
        <f t="shared" si="0"/>
        <v>0</v>
      </c>
      <c r="W18" s="27">
        <f t="shared" si="1"/>
      </c>
      <c r="X18" s="27">
        <f t="shared" si="2"/>
        <v>1</v>
      </c>
      <c r="Y18" s="42"/>
      <c r="Z18" s="27"/>
      <c r="AA18" s="27"/>
      <c r="AB18" s="28"/>
      <c r="AC18" s="28"/>
      <c r="AD18" s="28"/>
      <c r="AE18" s="28"/>
      <c r="AF18" s="24"/>
      <c r="AG18" s="24"/>
      <c r="AH18" s="24"/>
    </row>
    <row r="19" spans="1:34" s="6" customFormat="1" ht="32.25" customHeight="1">
      <c r="A19" s="12" t="s">
        <v>45</v>
      </c>
      <c r="B19" s="102" t="s">
        <v>133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5"/>
      <c r="P19" s="15"/>
      <c r="Q19" s="20"/>
      <c r="R19" s="91" t="s">
        <v>83</v>
      </c>
      <c r="S19" s="92"/>
      <c r="T19" s="85"/>
      <c r="U19" s="25">
        <f>IF(Q19="X",0,COUNTA(O19))</f>
        <v>0</v>
      </c>
      <c r="V19" s="25">
        <f>IF(Q19="X",0,COUNTA(P19))</f>
        <v>0</v>
      </c>
      <c r="W19" s="27">
        <f t="shared" si="1"/>
      </c>
      <c r="X19" s="27">
        <f>IF(U19+V19+Y19=0,1,0)</f>
        <v>1</v>
      </c>
      <c r="Y19" s="42">
        <f>COUNTA(Q19)</f>
        <v>0</v>
      </c>
      <c r="Z19" s="27"/>
      <c r="AA19" s="27"/>
      <c r="AB19" s="28"/>
      <c r="AC19" s="28"/>
      <c r="AD19" s="28"/>
      <c r="AE19" s="28"/>
      <c r="AF19" s="24"/>
      <c r="AG19" s="24"/>
      <c r="AH19" s="24"/>
    </row>
    <row r="20" spans="1:34" s="6" customFormat="1" ht="25.5" customHeight="1">
      <c r="A20" s="12" t="s">
        <v>46</v>
      </c>
      <c r="B20" s="76" t="s">
        <v>134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15"/>
      <c r="P20" s="15"/>
      <c r="Q20" s="20"/>
      <c r="R20" s="91" t="s">
        <v>22</v>
      </c>
      <c r="S20" s="92"/>
      <c r="T20" s="85"/>
      <c r="U20" s="25">
        <f>IF(Q20="X",0,COUNTA(O20))</f>
        <v>0</v>
      </c>
      <c r="V20" s="25">
        <f>IF(Q20="X",0,COUNTA(P20))</f>
        <v>0</v>
      </c>
      <c r="W20" s="27">
        <f t="shared" si="1"/>
      </c>
      <c r="X20" s="27">
        <f>IF(U20+V20+Y20=0,1,0)</f>
        <v>1</v>
      </c>
      <c r="Y20" s="42">
        <f>COUNTA(Q20)</f>
        <v>0</v>
      </c>
      <c r="Z20" s="27"/>
      <c r="AA20" s="27"/>
      <c r="AB20" s="28"/>
      <c r="AC20" s="28"/>
      <c r="AD20" s="28"/>
      <c r="AE20" s="28"/>
      <c r="AF20" s="24"/>
      <c r="AG20" s="24"/>
      <c r="AH20" s="24"/>
    </row>
    <row r="21" spans="1:34" s="6" customFormat="1" ht="27" customHeight="1">
      <c r="A21" s="12" t="s">
        <v>52</v>
      </c>
      <c r="B21" s="76" t="s">
        <v>135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15"/>
      <c r="P21" s="15"/>
      <c r="Q21" s="20"/>
      <c r="R21" s="91" t="s">
        <v>83</v>
      </c>
      <c r="S21" s="92"/>
      <c r="T21" s="85"/>
      <c r="U21" s="25">
        <f>IF(Q21="X",0,COUNTA(O21))</f>
        <v>0</v>
      </c>
      <c r="V21" s="25">
        <f>IF(Q21="X",0,COUNTA(P21))</f>
        <v>0</v>
      </c>
      <c r="W21" s="27">
        <f t="shared" si="1"/>
      </c>
      <c r="X21" s="27">
        <f>IF(U21+V21+Y21=0,1,0)</f>
        <v>1</v>
      </c>
      <c r="Y21" s="42">
        <f>COUNTA(Q21)</f>
        <v>0</v>
      </c>
      <c r="Z21" s="27"/>
      <c r="AA21" s="27"/>
      <c r="AB21" s="28"/>
      <c r="AC21" s="28"/>
      <c r="AD21" s="28"/>
      <c r="AE21" s="28"/>
      <c r="AF21" s="24"/>
      <c r="AG21" s="24"/>
      <c r="AH21" s="24"/>
    </row>
    <row r="22" spans="1:34" s="6" customFormat="1" ht="28.5" customHeight="1">
      <c r="A22" s="72" t="s">
        <v>111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10" t="s">
        <v>2</v>
      </c>
      <c r="P22" s="10" t="s">
        <v>3</v>
      </c>
      <c r="Q22" s="72" t="s">
        <v>21</v>
      </c>
      <c r="R22" s="72"/>
      <c r="S22" s="72"/>
      <c r="T22" s="72"/>
      <c r="U22" s="25"/>
      <c r="V22" s="25"/>
      <c r="W22" s="27"/>
      <c r="X22" s="27"/>
      <c r="Y22" s="42"/>
      <c r="Z22" s="27"/>
      <c r="AA22" s="27"/>
      <c r="AB22" s="28"/>
      <c r="AC22" s="28"/>
      <c r="AD22" s="28"/>
      <c r="AE22" s="28"/>
      <c r="AF22" s="24"/>
      <c r="AG22" s="24"/>
      <c r="AH22" s="24"/>
    </row>
    <row r="23" spans="1:34" s="6" customFormat="1" ht="24.75" customHeight="1">
      <c r="A23" s="12" t="s">
        <v>47</v>
      </c>
      <c r="B23" s="76" t="s">
        <v>41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5"/>
      <c r="P23" s="15"/>
      <c r="Q23" s="97" t="s">
        <v>82</v>
      </c>
      <c r="R23" s="97"/>
      <c r="S23" s="97"/>
      <c r="T23" s="97"/>
      <c r="U23" s="25">
        <f t="shared" si="0"/>
        <v>0</v>
      </c>
      <c r="V23" s="25">
        <f t="shared" si="0"/>
        <v>0</v>
      </c>
      <c r="W23" s="27">
        <f t="shared" si="1"/>
      </c>
      <c r="X23" s="27">
        <f t="shared" si="2"/>
        <v>1</v>
      </c>
      <c r="Y23" s="42"/>
      <c r="Z23" s="27"/>
      <c r="AA23" s="27"/>
      <c r="AB23" s="28"/>
      <c r="AC23" s="28"/>
      <c r="AD23" s="28"/>
      <c r="AE23" s="28"/>
      <c r="AF23" s="24"/>
      <c r="AG23" s="24"/>
      <c r="AH23" s="24"/>
    </row>
    <row r="24" spans="1:34" s="6" customFormat="1" ht="24.75" customHeight="1">
      <c r="A24" s="12" t="s">
        <v>48</v>
      </c>
      <c r="B24" s="76" t="s">
        <v>42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15"/>
      <c r="P24" s="15"/>
      <c r="Q24" s="97"/>
      <c r="R24" s="97"/>
      <c r="S24" s="97"/>
      <c r="T24" s="97"/>
      <c r="U24" s="25">
        <f t="shared" si="0"/>
        <v>0</v>
      </c>
      <c r="V24" s="25">
        <f t="shared" si="0"/>
        <v>0</v>
      </c>
      <c r="W24" s="27">
        <f t="shared" si="1"/>
      </c>
      <c r="X24" s="27">
        <f t="shared" si="2"/>
        <v>1</v>
      </c>
      <c r="Y24" s="42"/>
      <c r="Z24" s="27"/>
      <c r="AA24" s="27"/>
      <c r="AB24" s="28"/>
      <c r="AC24" s="28"/>
      <c r="AD24" s="28"/>
      <c r="AE24" s="28"/>
      <c r="AF24" s="24"/>
      <c r="AG24" s="24"/>
      <c r="AH24" s="24"/>
    </row>
    <row r="25" spans="1:34" s="6" customFormat="1" ht="24" customHeight="1">
      <c r="A25" s="12" t="s">
        <v>49</v>
      </c>
      <c r="B25" s="76" t="s">
        <v>40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15"/>
      <c r="P25" s="15"/>
      <c r="Q25" s="97"/>
      <c r="R25" s="97"/>
      <c r="S25" s="97"/>
      <c r="T25" s="97"/>
      <c r="U25" s="25">
        <f t="shared" si="0"/>
        <v>0</v>
      </c>
      <c r="V25" s="25">
        <f t="shared" si="0"/>
        <v>0</v>
      </c>
      <c r="W25" s="27">
        <f t="shared" si="1"/>
      </c>
      <c r="X25" s="27">
        <f t="shared" si="2"/>
        <v>1</v>
      </c>
      <c r="Y25" s="42"/>
      <c r="Z25" s="27"/>
      <c r="AA25" s="27"/>
      <c r="AB25" s="28"/>
      <c r="AC25" s="28"/>
      <c r="AD25" s="28"/>
      <c r="AE25" s="28"/>
      <c r="AF25" s="24"/>
      <c r="AG25" s="24"/>
      <c r="AH25" s="24"/>
    </row>
    <row r="26" spans="1:34" s="6" customFormat="1" ht="24.75" customHeight="1">
      <c r="A26" s="12" t="s">
        <v>50</v>
      </c>
      <c r="B26" s="98" t="s">
        <v>43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15"/>
      <c r="P26" s="15"/>
      <c r="Q26" s="97"/>
      <c r="R26" s="97"/>
      <c r="S26" s="97"/>
      <c r="T26" s="97"/>
      <c r="U26" s="25">
        <f t="shared" si="0"/>
        <v>0</v>
      </c>
      <c r="V26" s="25">
        <f t="shared" si="0"/>
        <v>0</v>
      </c>
      <c r="W26" s="27">
        <f t="shared" si="1"/>
      </c>
      <c r="X26" s="27">
        <f t="shared" si="2"/>
        <v>1</v>
      </c>
      <c r="Y26" s="42"/>
      <c r="Z26" s="27"/>
      <c r="AA26" s="27"/>
      <c r="AB26" s="28"/>
      <c r="AC26" s="28"/>
      <c r="AD26" s="28"/>
      <c r="AE26" s="28"/>
      <c r="AF26" s="24"/>
      <c r="AG26" s="24"/>
      <c r="AH26" s="24"/>
    </row>
    <row r="27" spans="1:34" s="6" customFormat="1" ht="23.25" customHeight="1">
      <c r="A27" s="12" t="s">
        <v>51</v>
      </c>
      <c r="B27" s="76" t="s">
        <v>53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15"/>
      <c r="P27" s="15"/>
      <c r="Q27" s="97" t="s">
        <v>124</v>
      </c>
      <c r="R27" s="97"/>
      <c r="S27" s="97"/>
      <c r="T27" s="97"/>
      <c r="U27" s="25">
        <f t="shared" si="0"/>
        <v>0</v>
      </c>
      <c r="V27" s="25">
        <f t="shared" si="0"/>
        <v>0</v>
      </c>
      <c r="W27" s="27">
        <f t="shared" si="1"/>
      </c>
      <c r="X27" s="27">
        <f t="shared" si="2"/>
        <v>1</v>
      </c>
      <c r="Y27" s="42"/>
      <c r="Z27" s="27"/>
      <c r="AA27" s="27"/>
      <c r="AB27" s="28"/>
      <c r="AC27" s="28"/>
      <c r="AD27" s="28"/>
      <c r="AE27" s="28"/>
      <c r="AF27" s="24"/>
      <c r="AG27" s="24"/>
      <c r="AH27" s="24"/>
    </row>
    <row r="28" spans="1:34" s="6" customFormat="1" ht="24.75" customHeight="1">
      <c r="A28" s="86" t="s">
        <v>137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10" t="s">
        <v>2</v>
      </c>
      <c r="P28" s="10" t="s">
        <v>3</v>
      </c>
      <c r="Q28" s="72" t="s">
        <v>21</v>
      </c>
      <c r="R28" s="72"/>
      <c r="S28" s="72"/>
      <c r="T28" s="72"/>
      <c r="U28" s="25"/>
      <c r="V28" s="25"/>
      <c r="W28" s="27"/>
      <c r="X28" s="27"/>
      <c r="Y28" s="42"/>
      <c r="Z28" s="27"/>
      <c r="AA28" s="27"/>
      <c r="AB28" s="28"/>
      <c r="AC28" s="28"/>
      <c r="AD28" s="28"/>
      <c r="AE28" s="28"/>
      <c r="AF28" s="24"/>
      <c r="AG28" s="24"/>
      <c r="AH28" s="24"/>
    </row>
    <row r="29" spans="1:34" s="6" customFormat="1" ht="27" customHeight="1">
      <c r="A29" s="12" t="s">
        <v>96</v>
      </c>
      <c r="B29" s="76" t="s">
        <v>56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15"/>
      <c r="P29" s="15"/>
      <c r="Q29" s="97" t="s">
        <v>144</v>
      </c>
      <c r="R29" s="97"/>
      <c r="S29" s="97"/>
      <c r="T29" s="97"/>
      <c r="U29" s="25">
        <f t="shared" si="0"/>
        <v>0</v>
      </c>
      <c r="V29" s="25">
        <f t="shared" si="0"/>
        <v>0</v>
      </c>
      <c r="W29" s="27">
        <f t="shared" si="1"/>
      </c>
      <c r="X29" s="27">
        <f t="shared" si="2"/>
        <v>1</v>
      </c>
      <c r="Y29" s="42"/>
      <c r="Z29" s="27"/>
      <c r="AA29" s="27"/>
      <c r="AB29" s="28"/>
      <c r="AC29" s="28"/>
      <c r="AD29" s="28"/>
      <c r="AE29" s="28"/>
      <c r="AF29" s="24"/>
      <c r="AG29" s="24"/>
      <c r="AH29" s="24"/>
    </row>
    <row r="30" spans="1:34" s="6" customFormat="1" ht="24.75" customHeight="1">
      <c r="A30" s="12" t="s">
        <v>97</v>
      </c>
      <c r="B30" s="76" t="s">
        <v>29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15"/>
      <c r="P30" s="15"/>
      <c r="Q30" s="78" t="s">
        <v>84</v>
      </c>
      <c r="R30" s="78"/>
      <c r="S30" s="78"/>
      <c r="T30" s="78"/>
      <c r="U30" s="25">
        <f t="shared" si="0"/>
        <v>0</v>
      </c>
      <c r="V30" s="25">
        <f t="shared" si="0"/>
        <v>0</v>
      </c>
      <c r="W30" s="27">
        <f t="shared" si="1"/>
      </c>
      <c r="X30" s="27">
        <f t="shared" si="2"/>
        <v>1</v>
      </c>
      <c r="Y30" s="42"/>
      <c r="Z30" s="27"/>
      <c r="AA30" s="27"/>
      <c r="AB30" s="28"/>
      <c r="AC30" s="28"/>
      <c r="AD30" s="28"/>
      <c r="AE30" s="28"/>
      <c r="AF30" s="24"/>
      <c r="AG30" s="24"/>
      <c r="AH30" s="24"/>
    </row>
    <row r="31" spans="1:34" s="6" customFormat="1" ht="26.25" customHeight="1">
      <c r="A31" s="12" t="s">
        <v>98</v>
      </c>
      <c r="B31" s="76" t="s">
        <v>63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15"/>
      <c r="P31" s="15"/>
      <c r="Q31" s="78"/>
      <c r="R31" s="78"/>
      <c r="S31" s="78"/>
      <c r="T31" s="78"/>
      <c r="U31" s="25">
        <f t="shared" si="0"/>
        <v>0</v>
      </c>
      <c r="V31" s="25">
        <f t="shared" si="0"/>
        <v>0</v>
      </c>
      <c r="W31" s="27">
        <f t="shared" si="1"/>
      </c>
      <c r="X31" s="27">
        <f t="shared" si="2"/>
        <v>1</v>
      </c>
      <c r="Y31" s="42"/>
      <c r="Z31" s="27"/>
      <c r="AA31" s="27"/>
      <c r="AB31" s="28"/>
      <c r="AC31" s="28"/>
      <c r="AD31" s="28"/>
      <c r="AE31" s="28"/>
      <c r="AF31" s="24"/>
      <c r="AG31" s="24"/>
      <c r="AH31" s="24"/>
    </row>
    <row r="32" spans="1:34" s="6" customFormat="1" ht="27.75" customHeight="1">
      <c r="A32" s="12" t="s">
        <v>99</v>
      </c>
      <c r="B32" s="76" t="s">
        <v>62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15"/>
      <c r="P32" s="15"/>
      <c r="Q32" s="78"/>
      <c r="R32" s="78"/>
      <c r="S32" s="78"/>
      <c r="T32" s="78"/>
      <c r="U32" s="25">
        <f t="shared" si="0"/>
        <v>0</v>
      </c>
      <c r="V32" s="25">
        <f t="shared" si="0"/>
        <v>0</v>
      </c>
      <c r="W32" s="27">
        <f t="shared" si="1"/>
      </c>
      <c r="X32" s="27">
        <f t="shared" si="2"/>
        <v>1</v>
      </c>
      <c r="Y32" s="42"/>
      <c r="Z32" s="27"/>
      <c r="AA32" s="27"/>
      <c r="AB32" s="28"/>
      <c r="AC32" s="28"/>
      <c r="AD32" s="28"/>
      <c r="AE32" s="28"/>
      <c r="AF32" s="24"/>
      <c r="AG32" s="24"/>
      <c r="AH32" s="24"/>
    </row>
    <row r="33" spans="1:34" s="6" customFormat="1" ht="25.5" customHeight="1">
      <c r="A33" s="12" t="s">
        <v>100</v>
      </c>
      <c r="B33" s="76" t="s">
        <v>64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15"/>
      <c r="P33" s="15"/>
      <c r="Q33" s="78"/>
      <c r="R33" s="78"/>
      <c r="S33" s="78"/>
      <c r="T33" s="78"/>
      <c r="U33" s="25">
        <f t="shared" si="0"/>
        <v>0</v>
      </c>
      <c r="V33" s="25">
        <f t="shared" si="0"/>
        <v>0</v>
      </c>
      <c r="W33" s="27">
        <f t="shared" si="1"/>
      </c>
      <c r="X33" s="27">
        <f t="shared" si="2"/>
        <v>1</v>
      </c>
      <c r="Y33" s="42"/>
      <c r="Z33" s="27"/>
      <c r="AA33" s="27"/>
      <c r="AB33" s="28"/>
      <c r="AC33" s="28"/>
      <c r="AD33" s="28"/>
      <c r="AE33" s="28"/>
      <c r="AF33" s="24"/>
      <c r="AG33" s="24"/>
      <c r="AH33" s="24"/>
    </row>
    <row r="34" spans="1:34" s="6" customFormat="1" ht="27.75" customHeight="1">
      <c r="A34" s="12" t="s">
        <v>101</v>
      </c>
      <c r="B34" s="76" t="s">
        <v>65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15"/>
      <c r="P34" s="15"/>
      <c r="Q34" s="97" t="s">
        <v>125</v>
      </c>
      <c r="R34" s="97"/>
      <c r="S34" s="97"/>
      <c r="T34" s="97"/>
      <c r="U34" s="25">
        <f t="shared" si="0"/>
        <v>0</v>
      </c>
      <c r="V34" s="25">
        <f t="shared" si="0"/>
        <v>0</v>
      </c>
      <c r="W34" s="27">
        <f t="shared" si="1"/>
      </c>
      <c r="X34" s="27">
        <f t="shared" si="2"/>
        <v>1</v>
      </c>
      <c r="Y34" s="42"/>
      <c r="Z34" s="27"/>
      <c r="AA34" s="27"/>
      <c r="AB34" s="28"/>
      <c r="AC34" s="28"/>
      <c r="AD34" s="28"/>
      <c r="AE34" s="28"/>
      <c r="AF34" s="24"/>
      <c r="AG34" s="24"/>
      <c r="AH34" s="24"/>
    </row>
    <row r="35" spans="1:34" s="6" customFormat="1" ht="24.75" customHeight="1">
      <c r="A35" s="86" t="s">
        <v>92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10" t="s">
        <v>2</v>
      </c>
      <c r="P35" s="10" t="s">
        <v>3</v>
      </c>
      <c r="Q35" s="72" t="s">
        <v>21</v>
      </c>
      <c r="R35" s="72"/>
      <c r="S35" s="72"/>
      <c r="T35" s="72"/>
      <c r="U35" s="25"/>
      <c r="V35" s="25"/>
      <c r="W35" s="27"/>
      <c r="X35" s="27"/>
      <c r="Y35" s="42"/>
      <c r="Z35" s="27"/>
      <c r="AA35" s="27"/>
      <c r="AB35" s="28"/>
      <c r="AC35" s="28"/>
      <c r="AD35" s="28"/>
      <c r="AE35" s="28"/>
      <c r="AF35" s="24"/>
      <c r="AG35" s="24"/>
      <c r="AH35" s="24"/>
    </row>
    <row r="36" spans="1:34" s="6" customFormat="1" ht="21" customHeight="1">
      <c r="A36" s="14" t="s">
        <v>57</v>
      </c>
      <c r="B36" s="76" t="s">
        <v>70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15"/>
      <c r="P36" s="15"/>
      <c r="Q36" s="78" t="s">
        <v>91</v>
      </c>
      <c r="R36" s="78"/>
      <c r="S36" s="78"/>
      <c r="T36" s="78"/>
      <c r="U36" s="25">
        <f t="shared" si="0"/>
        <v>0</v>
      </c>
      <c r="V36" s="25">
        <f t="shared" si="0"/>
        <v>0</v>
      </c>
      <c r="W36" s="27">
        <f t="shared" si="1"/>
      </c>
      <c r="X36" s="27">
        <f t="shared" si="2"/>
        <v>1</v>
      </c>
      <c r="Y36" s="42"/>
      <c r="Z36" s="27"/>
      <c r="AA36" s="27"/>
      <c r="AB36" s="28"/>
      <c r="AC36" s="28"/>
      <c r="AD36" s="28"/>
      <c r="AE36" s="28"/>
      <c r="AF36" s="24"/>
      <c r="AG36" s="24"/>
      <c r="AH36" s="24"/>
    </row>
    <row r="37" spans="1:34" s="6" customFormat="1" ht="18" customHeight="1">
      <c r="A37" s="14" t="s">
        <v>58</v>
      </c>
      <c r="B37" s="76" t="s">
        <v>19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15"/>
      <c r="P37" s="15"/>
      <c r="Q37" s="97" t="s">
        <v>126</v>
      </c>
      <c r="R37" s="97"/>
      <c r="S37" s="97"/>
      <c r="T37" s="97"/>
      <c r="U37" s="25">
        <f t="shared" si="0"/>
        <v>0</v>
      </c>
      <c r="V37" s="25">
        <f t="shared" si="0"/>
        <v>0</v>
      </c>
      <c r="W37" s="27">
        <f t="shared" si="1"/>
      </c>
      <c r="X37" s="27">
        <f t="shared" si="2"/>
        <v>1</v>
      </c>
      <c r="Y37" s="42"/>
      <c r="Z37" s="27"/>
      <c r="AA37" s="27"/>
      <c r="AB37" s="28"/>
      <c r="AC37" s="28"/>
      <c r="AD37" s="28"/>
      <c r="AE37" s="28"/>
      <c r="AF37" s="24"/>
      <c r="AG37" s="24"/>
      <c r="AH37" s="24"/>
    </row>
    <row r="38" spans="1:34" s="6" customFormat="1" ht="19.5" customHeight="1">
      <c r="A38" s="14" t="s">
        <v>59</v>
      </c>
      <c r="B38" s="76" t="s">
        <v>71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15"/>
      <c r="P38" s="15"/>
      <c r="Q38" s="97"/>
      <c r="R38" s="97"/>
      <c r="S38" s="97"/>
      <c r="T38" s="97"/>
      <c r="U38" s="25">
        <f t="shared" si="0"/>
        <v>0</v>
      </c>
      <c r="V38" s="25">
        <f t="shared" si="0"/>
        <v>0</v>
      </c>
      <c r="W38" s="27">
        <f t="shared" si="1"/>
      </c>
      <c r="X38" s="27">
        <f t="shared" si="2"/>
        <v>1</v>
      </c>
      <c r="Y38" s="42"/>
      <c r="Z38" s="27"/>
      <c r="AA38" s="27"/>
      <c r="AB38" s="28"/>
      <c r="AC38" s="28"/>
      <c r="AD38" s="28"/>
      <c r="AE38" s="28"/>
      <c r="AF38" s="24"/>
      <c r="AG38" s="24"/>
      <c r="AH38" s="24"/>
    </row>
    <row r="39" spans="1:34" s="6" customFormat="1" ht="19.5" customHeight="1">
      <c r="A39" s="14" t="s">
        <v>60</v>
      </c>
      <c r="B39" s="76" t="s">
        <v>72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15"/>
      <c r="P39" s="15"/>
      <c r="Q39" s="97"/>
      <c r="R39" s="97"/>
      <c r="S39" s="97"/>
      <c r="T39" s="97"/>
      <c r="U39" s="25">
        <f t="shared" si="0"/>
        <v>0</v>
      </c>
      <c r="V39" s="25">
        <f t="shared" si="0"/>
        <v>0</v>
      </c>
      <c r="W39" s="27">
        <f t="shared" si="1"/>
      </c>
      <c r="X39" s="27">
        <f t="shared" si="2"/>
        <v>1</v>
      </c>
      <c r="Y39" s="42"/>
      <c r="Z39" s="27"/>
      <c r="AA39" s="27"/>
      <c r="AB39" s="28"/>
      <c r="AC39" s="28"/>
      <c r="AD39" s="28"/>
      <c r="AE39" s="28"/>
      <c r="AF39" s="24"/>
      <c r="AG39" s="24"/>
      <c r="AH39" s="24"/>
    </row>
    <row r="40" spans="1:34" s="6" customFormat="1" ht="19.5" customHeight="1">
      <c r="A40" s="14" t="s">
        <v>61</v>
      </c>
      <c r="B40" s="76" t="s">
        <v>73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15"/>
      <c r="P40" s="15"/>
      <c r="Q40" s="97"/>
      <c r="R40" s="97"/>
      <c r="S40" s="97"/>
      <c r="T40" s="97"/>
      <c r="U40" s="25">
        <f t="shared" si="0"/>
        <v>0</v>
      </c>
      <c r="V40" s="25">
        <f t="shared" si="0"/>
        <v>0</v>
      </c>
      <c r="W40" s="27">
        <f t="shared" si="1"/>
      </c>
      <c r="X40" s="27">
        <f t="shared" si="2"/>
        <v>1</v>
      </c>
      <c r="Y40" s="42"/>
      <c r="Z40" s="27"/>
      <c r="AA40" s="27"/>
      <c r="AB40" s="28"/>
      <c r="AC40" s="28"/>
      <c r="AD40" s="28"/>
      <c r="AE40" s="28"/>
      <c r="AF40" s="24"/>
      <c r="AG40" s="24"/>
      <c r="AH40" s="24"/>
    </row>
    <row r="41" spans="1:34" s="6" customFormat="1" ht="24.75" customHeight="1">
      <c r="A41" s="86" t="s">
        <v>93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10" t="s">
        <v>2</v>
      </c>
      <c r="P41" s="10" t="s">
        <v>3</v>
      </c>
      <c r="Q41" s="19" t="s">
        <v>88</v>
      </c>
      <c r="R41" s="72" t="s">
        <v>21</v>
      </c>
      <c r="S41" s="72"/>
      <c r="T41" s="72"/>
      <c r="U41" s="25"/>
      <c r="V41" s="25"/>
      <c r="W41" s="27"/>
      <c r="X41" s="27"/>
      <c r="Y41" s="42"/>
      <c r="Z41" s="27"/>
      <c r="AA41" s="27"/>
      <c r="AB41" s="28"/>
      <c r="AC41" s="28"/>
      <c r="AD41" s="28"/>
      <c r="AE41" s="28"/>
      <c r="AF41" s="24"/>
      <c r="AG41" s="24"/>
      <c r="AH41" s="24"/>
    </row>
    <row r="42" spans="1:34" s="6" customFormat="1" ht="33.75" customHeight="1">
      <c r="A42" s="14" t="s">
        <v>66</v>
      </c>
      <c r="B42" s="76" t="s">
        <v>79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15"/>
      <c r="P42" s="15"/>
      <c r="Q42" s="20"/>
      <c r="R42" s="88" t="s">
        <v>127</v>
      </c>
      <c r="S42" s="89"/>
      <c r="T42" s="90"/>
      <c r="U42" s="25">
        <f>IF(Q42="X",0,COUNTA(O42))</f>
        <v>0</v>
      </c>
      <c r="V42" s="25">
        <f>IF(Q42="X",0,COUNTA(P42))</f>
        <v>0</v>
      </c>
      <c r="W42" s="27">
        <f>IF(U42+V42&lt;2,"",1)</f>
      </c>
      <c r="X42" s="27">
        <f>IF(U42+V42+Y42=0,1,0)</f>
        <v>1</v>
      </c>
      <c r="Y42" s="41">
        <f>COUNTA(Q42)</f>
        <v>0</v>
      </c>
      <c r="Z42" s="30"/>
      <c r="AA42" s="27"/>
      <c r="AB42" s="28"/>
      <c r="AC42" s="28"/>
      <c r="AD42" s="28"/>
      <c r="AE42" s="28"/>
      <c r="AF42" s="24"/>
      <c r="AG42" s="24"/>
      <c r="AH42" s="24"/>
    </row>
    <row r="43" spans="1:34" s="6" customFormat="1" ht="28.5" customHeight="1">
      <c r="A43" s="14" t="s">
        <v>67</v>
      </c>
      <c r="B43" s="76" t="s">
        <v>80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15"/>
      <c r="P43" s="15"/>
      <c r="Q43" s="20"/>
      <c r="R43" s="91" t="s">
        <v>115</v>
      </c>
      <c r="S43" s="92"/>
      <c r="T43" s="85"/>
      <c r="U43" s="25">
        <f>IF(Q43="X",0,COUNTA(O43))</f>
        <v>0</v>
      </c>
      <c r="V43" s="25">
        <f>IF(Q43="X",0,COUNTA(P43))</f>
        <v>0</v>
      </c>
      <c r="W43" s="27">
        <f>IF(U43+V43&lt;2,"",1)</f>
      </c>
      <c r="X43" s="27">
        <f>IF(U43+V43+Y43=0,1,0)</f>
        <v>1</v>
      </c>
      <c r="Y43" s="41">
        <f>COUNTA(Q43)</f>
        <v>0</v>
      </c>
      <c r="Z43" s="30"/>
      <c r="AA43" s="27"/>
      <c r="AB43" s="28"/>
      <c r="AC43" s="28"/>
      <c r="AD43" s="28"/>
      <c r="AE43" s="28"/>
      <c r="AF43" s="24"/>
      <c r="AG43" s="24"/>
      <c r="AH43" s="24"/>
    </row>
    <row r="44" spans="1:34" s="6" customFormat="1" ht="24" customHeight="1" hidden="1">
      <c r="A44" s="21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15" t="s">
        <v>131</v>
      </c>
      <c r="P44" s="22"/>
      <c r="Q44" s="23"/>
      <c r="R44" s="94"/>
      <c r="S44" s="95"/>
      <c r="T44" s="96"/>
      <c r="U44" s="25"/>
      <c r="V44" s="25"/>
      <c r="W44" s="27"/>
      <c r="X44" s="27"/>
      <c r="Y44" s="41"/>
      <c r="Z44" s="30"/>
      <c r="AA44" s="27"/>
      <c r="AB44" s="28"/>
      <c r="AC44" s="28"/>
      <c r="AD44" s="28"/>
      <c r="AE44" s="28"/>
      <c r="AF44" s="24"/>
      <c r="AG44" s="24"/>
      <c r="AH44" s="24"/>
    </row>
    <row r="45" spans="1:34" s="6" customFormat="1" ht="24.75" customHeight="1">
      <c r="A45" s="86" t="s">
        <v>112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10" t="s">
        <v>2</v>
      </c>
      <c r="P45" s="10" t="s">
        <v>3</v>
      </c>
      <c r="Q45" s="19" t="s">
        <v>88</v>
      </c>
      <c r="R45" s="72" t="s">
        <v>21</v>
      </c>
      <c r="S45" s="72"/>
      <c r="T45" s="72"/>
      <c r="U45" s="25"/>
      <c r="V45" s="25"/>
      <c r="W45" s="27"/>
      <c r="X45" s="27"/>
      <c r="Y45" s="42"/>
      <c r="Z45" s="27"/>
      <c r="AA45" s="27"/>
      <c r="AB45" s="28"/>
      <c r="AC45" s="28"/>
      <c r="AD45" s="28"/>
      <c r="AE45" s="28"/>
      <c r="AF45" s="24"/>
      <c r="AG45" s="24"/>
      <c r="AH45" s="24"/>
    </row>
    <row r="46" spans="1:34" s="6" customFormat="1" ht="33.75" customHeight="1">
      <c r="A46" s="12" t="s">
        <v>68</v>
      </c>
      <c r="B46" s="76" t="s">
        <v>74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15"/>
      <c r="P46" s="15"/>
      <c r="Q46" s="87" t="s">
        <v>128</v>
      </c>
      <c r="R46" s="87"/>
      <c r="S46" s="87"/>
      <c r="T46" s="87"/>
      <c r="U46" s="25">
        <f t="shared" si="0"/>
        <v>0</v>
      </c>
      <c r="V46" s="25">
        <f t="shared" si="0"/>
        <v>0</v>
      </c>
      <c r="W46" s="27">
        <f t="shared" si="1"/>
      </c>
      <c r="X46" s="27">
        <f>IF(U46+V46=0,1,0)</f>
        <v>1</v>
      </c>
      <c r="Y46" s="42"/>
      <c r="Z46" s="27"/>
      <c r="AA46" s="27"/>
      <c r="AB46" s="28"/>
      <c r="AC46" s="28"/>
      <c r="AD46" s="28"/>
      <c r="AE46" s="28"/>
      <c r="AF46" s="24"/>
      <c r="AG46" s="24"/>
      <c r="AH46" s="24"/>
    </row>
    <row r="47" spans="1:34" s="6" customFormat="1" ht="27.75" customHeight="1">
      <c r="A47" s="12" t="s">
        <v>69</v>
      </c>
      <c r="B47" s="76" t="s">
        <v>136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15"/>
      <c r="P47" s="17"/>
      <c r="Q47" s="20"/>
      <c r="R47" s="118" t="s">
        <v>23</v>
      </c>
      <c r="S47" s="118"/>
      <c r="T47" s="119"/>
      <c r="U47" s="25">
        <f>IF(Q47="X",0,COUNTA(O47))</f>
        <v>0</v>
      </c>
      <c r="V47" s="25">
        <f>IF(Q47="X",0,COUNTA(P47))</f>
        <v>0</v>
      </c>
      <c r="W47" s="27">
        <f t="shared" si="1"/>
      </c>
      <c r="X47" s="27">
        <f>IF(U47+V47+Y47=0,1,0)</f>
        <v>1</v>
      </c>
      <c r="Y47" s="42">
        <f>COUNTA(Q47)</f>
        <v>0</v>
      </c>
      <c r="Z47" s="27"/>
      <c r="AA47" s="27"/>
      <c r="AB47" s="28"/>
      <c r="AC47" s="28"/>
      <c r="AD47" s="28"/>
      <c r="AE47" s="28"/>
      <c r="AF47" s="24"/>
      <c r="AG47" s="24"/>
      <c r="AH47" s="24"/>
    </row>
    <row r="48" spans="1:34" s="6" customFormat="1" ht="32.25" customHeight="1">
      <c r="A48" s="12" t="s">
        <v>102</v>
      </c>
      <c r="B48" s="76" t="s">
        <v>130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15"/>
      <c r="P48" s="17"/>
      <c r="Q48" s="39"/>
      <c r="R48" s="120"/>
      <c r="S48" s="120"/>
      <c r="T48" s="121"/>
      <c r="U48" s="25">
        <f t="shared" si="0"/>
        <v>0</v>
      </c>
      <c r="V48" s="25">
        <f t="shared" si="0"/>
        <v>0</v>
      </c>
      <c r="W48" s="27">
        <f t="shared" si="1"/>
      </c>
      <c r="X48" s="27">
        <f t="shared" si="2"/>
        <v>1</v>
      </c>
      <c r="Y48" s="42"/>
      <c r="Z48" s="27"/>
      <c r="AA48" s="27"/>
      <c r="AB48" s="28"/>
      <c r="AC48" s="28"/>
      <c r="AD48" s="28"/>
      <c r="AE48" s="28"/>
      <c r="AF48" s="24"/>
      <c r="AG48" s="24"/>
      <c r="AH48" s="24"/>
    </row>
    <row r="49" spans="1:34" s="6" customFormat="1" ht="36.75" customHeight="1">
      <c r="A49" s="12" t="s">
        <v>103</v>
      </c>
      <c r="B49" s="76" t="s">
        <v>129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15"/>
      <c r="P49" s="17"/>
      <c r="Q49" s="39"/>
      <c r="R49" s="122"/>
      <c r="S49" s="122"/>
      <c r="T49" s="123"/>
      <c r="U49" s="25">
        <f t="shared" si="0"/>
        <v>0</v>
      </c>
      <c r="V49" s="25">
        <f t="shared" si="0"/>
        <v>0</v>
      </c>
      <c r="W49" s="27">
        <f t="shared" si="1"/>
      </c>
      <c r="X49" s="27">
        <f t="shared" si="2"/>
        <v>1</v>
      </c>
      <c r="Y49" s="42"/>
      <c r="Z49" s="27"/>
      <c r="AA49" s="27"/>
      <c r="AB49" s="28"/>
      <c r="AC49" s="28"/>
      <c r="AD49" s="28"/>
      <c r="AE49" s="28"/>
      <c r="AF49" s="24"/>
      <c r="AG49" s="24"/>
      <c r="AH49" s="24"/>
    </row>
    <row r="50" spans="1:34" s="6" customFormat="1" ht="26.25" customHeight="1">
      <c r="A50" s="12" t="s">
        <v>104</v>
      </c>
      <c r="B50" s="76" t="s">
        <v>116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15"/>
      <c r="P50" s="15"/>
      <c r="Q50" s="20"/>
      <c r="R50" s="78" t="s">
        <v>23</v>
      </c>
      <c r="S50" s="78"/>
      <c r="T50" s="78"/>
      <c r="U50" s="25">
        <f>IF(Q50="X",0,COUNTA(O50))</f>
        <v>0</v>
      </c>
      <c r="V50" s="25">
        <f>IF(Q50="X",0,COUNTA(P50))</f>
        <v>0</v>
      </c>
      <c r="W50" s="27">
        <f>IF(U50+V50&lt;2,"",1)</f>
      </c>
      <c r="X50" s="27">
        <f>IF(U50+V50+Y50=0,1,0)</f>
        <v>1</v>
      </c>
      <c r="Y50" s="41">
        <f>COUNTA(Q50)</f>
        <v>0</v>
      </c>
      <c r="Z50" s="30"/>
      <c r="AA50" s="27"/>
      <c r="AB50" s="28"/>
      <c r="AC50" s="28"/>
      <c r="AD50" s="28"/>
      <c r="AE50" s="28"/>
      <c r="AF50" s="24"/>
      <c r="AG50" s="24"/>
      <c r="AH50" s="24"/>
    </row>
    <row r="51" spans="1:34" s="6" customFormat="1" ht="24" customHeight="1">
      <c r="A51" s="12" t="s">
        <v>105</v>
      </c>
      <c r="B51" s="76" t="s">
        <v>20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15"/>
      <c r="P51" s="15"/>
      <c r="Q51" s="20"/>
      <c r="R51" s="78"/>
      <c r="S51" s="78"/>
      <c r="T51" s="78"/>
      <c r="U51" s="25">
        <f>IF(Q51="X",0,COUNTA(O51))</f>
        <v>0</v>
      </c>
      <c r="V51" s="25">
        <f>IF(Q51="X",0,COUNTA(P51))</f>
        <v>0</v>
      </c>
      <c r="W51" s="27">
        <f>IF(U51+V51&lt;2,"",1)</f>
      </c>
      <c r="X51" s="27">
        <f>IF(U51+V51+Y51=0,1,0)</f>
        <v>1</v>
      </c>
      <c r="Y51" s="41">
        <f>COUNTA(Q51)</f>
        <v>0</v>
      </c>
      <c r="Z51" s="30"/>
      <c r="AA51" s="27"/>
      <c r="AB51" s="28"/>
      <c r="AC51" s="28"/>
      <c r="AD51" s="28"/>
      <c r="AE51" s="28"/>
      <c r="AF51" s="24"/>
      <c r="AG51" s="24"/>
      <c r="AH51" s="24"/>
    </row>
    <row r="52" spans="1:34" s="6" customFormat="1" ht="27.75" customHeight="1">
      <c r="A52" s="12" t="s">
        <v>106</v>
      </c>
      <c r="B52" s="76" t="s">
        <v>117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15"/>
      <c r="P52" s="15"/>
      <c r="Q52" s="20"/>
      <c r="R52" s="78"/>
      <c r="S52" s="78"/>
      <c r="T52" s="78"/>
      <c r="U52" s="25">
        <f>IF(Q52="X",0,COUNTA(O52))</f>
        <v>0</v>
      </c>
      <c r="V52" s="25">
        <f>IF(Q52="X",0,COUNTA(P52))</f>
        <v>0</v>
      </c>
      <c r="W52" s="27">
        <f>IF(U52+V52&lt;2,"",1)</f>
      </c>
      <c r="X52" s="27">
        <f>IF(U52+V52+Y52=0,1,0)</f>
        <v>1</v>
      </c>
      <c r="Y52" s="41">
        <f>COUNTA(Q52)</f>
        <v>0</v>
      </c>
      <c r="Z52" s="30"/>
      <c r="AA52" s="27"/>
      <c r="AB52" s="28"/>
      <c r="AC52" s="28"/>
      <c r="AD52" s="28"/>
      <c r="AE52" s="28"/>
      <c r="AF52" s="24"/>
      <c r="AG52" s="24"/>
      <c r="AH52" s="24"/>
    </row>
    <row r="53" spans="1:34" s="6" customFormat="1" ht="33" customHeight="1">
      <c r="A53" s="12" t="s">
        <v>107</v>
      </c>
      <c r="B53" s="76" t="s">
        <v>75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15"/>
      <c r="P53" s="15"/>
      <c r="Q53" s="38"/>
      <c r="R53" s="85"/>
      <c r="S53" s="78"/>
      <c r="T53" s="78"/>
      <c r="U53" s="25">
        <f t="shared" si="0"/>
        <v>0</v>
      </c>
      <c r="V53" s="25">
        <f t="shared" si="0"/>
        <v>0</v>
      </c>
      <c r="W53" s="27">
        <f t="shared" si="1"/>
      </c>
      <c r="X53" s="27">
        <f t="shared" si="2"/>
        <v>1</v>
      </c>
      <c r="Y53" s="42"/>
      <c r="Z53" s="27"/>
      <c r="AA53" s="27"/>
      <c r="AB53" s="28"/>
      <c r="AC53" s="28"/>
      <c r="AD53" s="28"/>
      <c r="AE53" s="28"/>
      <c r="AF53" s="24"/>
      <c r="AG53" s="24"/>
      <c r="AH53" s="24"/>
    </row>
    <row r="54" spans="1:34" s="6" customFormat="1" ht="26.25" customHeight="1">
      <c r="A54" s="12" t="s">
        <v>108</v>
      </c>
      <c r="B54" s="76" t="s">
        <v>76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15"/>
      <c r="P54" s="15"/>
      <c r="Q54" s="77" t="s">
        <v>77</v>
      </c>
      <c r="R54" s="78"/>
      <c r="S54" s="78"/>
      <c r="T54" s="78"/>
      <c r="U54" s="25">
        <f t="shared" si="0"/>
        <v>0</v>
      </c>
      <c r="V54" s="25">
        <f t="shared" si="0"/>
        <v>0</v>
      </c>
      <c r="W54" s="27">
        <f t="shared" si="1"/>
      </c>
      <c r="X54" s="27">
        <f t="shared" si="2"/>
        <v>1</v>
      </c>
      <c r="Y54" s="42"/>
      <c r="Z54" s="27"/>
      <c r="AA54" s="27"/>
      <c r="AB54" s="28"/>
      <c r="AC54" s="28"/>
      <c r="AD54" s="28"/>
      <c r="AE54" s="28"/>
      <c r="AF54" s="24"/>
      <c r="AG54" s="24"/>
      <c r="AH54" s="24"/>
    </row>
    <row r="55" spans="1:34" s="6" customFormat="1" ht="24" customHeight="1">
      <c r="A55" s="72" t="s">
        <v>94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10" t="s">
        <v>2</v>
      </c>
      <c r="P55" s="18" t="s">
        <v>3</v>
      </c>
      <c r="Q55" s="19" t="s">
        <v>88</v>
      </c>
      <c r="R55" s="79" t="s">
        <v>21</v>
      </c>
      <c r="S55" s="79"/>
      <c r="T55" s="80"/>
      <c r="U55" s="25"/>
      <c r="V55" s="25"/>
      <c r="W55" s="27"/>
      <c r="X55" s="27"/>
      <c r="Y55" s="42"/>
      <c r="Z55" s="27"/>
      <c r="AA55" s="27"/>
      <c r="AB55" s="28"/>
      <c r="AC55" s="28"/>
      <c r="AD55" s="28"/>
      <c r="AE55" s="28"/>
      <c r="AF55" s="24"/>
      <c r="AG55" s="24"/>
      <c r="AH55" s="24"/>
    </row>
    <row r="56" spans="1:34" s="6" customFormat="1" ht="30.75" customHeight="1">
      <c r="A56" s="12" t="s">
        <v>15</v>
      </c>
      <c r="B56" s="76" t="s">
        <v>118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15"/>
      <c r="P56" s="17"/>
      <c r="Q56" s="20"/>
      <c r="R56" s="81" t="s">
        <v>145</v>
      </c>
      <c r="S56" s="81"/>
      <c r="T56" s="82"/>
      <c r="U56" s="25">
        <f>IF(Q56="X",0,COUNTA(O56))</f>
        <v>0</v>
      </c>
      <c r="V56" s="25">
        <f>IF(Q56="X",0,COUNTA(P56))</f>
        <v>0</v>
      </c>
      <c r="W56" s="27">
        <f t="shared" si="1"/>
      </c>
      <c r="X56" s="27">
        <f>IF(U56+V56+Y56=0,1,0)</f>
        <v>1</v>
      </c>
      <c r="Y56" s="41">
        <f>COUNTA(Q56)</f>
        <v>0</v>
      </c>
      <c r="Z56" s="30"/>
      <c r="AA56" s="27"/>
      <c r="AB56" s="28"/>
      <c r="AC56" s="28"/>
      <c r="AD56" s="28"/>
      <c r="AE56" s="28"/>
      <c r="AF56" s="24"/>
      <c r="AG56" s="24"/>
      <c r="AH56" s="24"/>
    </row>
    <row r="57" spans="1:34" s="6" customFormat="1" ht="27" customHeight="1">
      <c r="A57" s="12" t="s">
        <v>16</v>
      </c>
      <c r="B57" s="76" t="s">
        <v>119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15"/>
      <c r="P57" s="17"/>
      <c r="Q57" s="20"/>
      <c r="R57" s="83"/>
      <c r="S57" s="83"/>
      <c r="T57" s="84"/>
      <c r="U57" s="25">
        <f>IF(Q57="X",0,COUNTA(O57))</f>
        <v>0</v>
      </c>
      <c r="V57" s="25">
        <f>IF(Q57="X",0,COUNTA(P57))</f>
        <v>0</v>
      </c>
      <c r="W57" s="27">
        <f t="shared" si="1"/>
      </c>
      <c r="X57" s="27">
        <f>IF(U57+V57+Y57=0,1,0)</f>
        <v>1</v>
      </c>
      <c r="Y57" s="41">
        <f>COUNTA(Q57)</f>
        <v>0</v>
      </c>
      <c r="Z57" s="43"/>
      <c r="AA57" s="27"/>
      <c r="AB57" s="28"/>
      <c r="AC57" s="28"/>
      <c r="AD57" s="28"/>
      <c r="AE57" s="28"/>
      <c r="AF57" s="24"/>
      <c r="AG57" s="24"/>
      <c r="AH57" s="24"/>
    </row>
    <row r="58" spans="1:34" s="6" customFormat="1" ht="23.25" customHeight="1">
      <c r="A58" s="72" t="s">
        <v>95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10" t="s">
        <v>2</v>
      </c>
      <c r="P58" s="10" t="s">
        <v>3</v>
      </c>
      <c r="Q58" s="73" t="s">
        <v>21</v>
      </c>
      <c r="R58" s="72"/>
      <c r="S58" s="72"/>
      <c r="T58" s="72"/>
      <c r="U58" s="25"/>
      <c r="V58" s="25"/>
      <c r="W58" s="27"/>
      <c r="X58" s="27"/>
      <c r="Y58" s="42"/>
      <c r="Z58" s="27"/>
      <c r="AA58" s="27"/>
      <c r="AB58" s="28"/>
      <c r="AC58" s="28"/>
      <c r="AD58" s="28"/>
      <c r="AE58" s="28"/>
      <c r="AF58" s="24"/>
      <c r="AG58" s="24"/>
      <c r="AH58" s="24"/>
    </row>
    <row r="59" spans="1:34" s="6" customFormat="1" ht="24.75" customHeight="1">
      <c r="A59" s="12" t="s">
        <v>17</v>
      </c>
      <c r="B59" s="74" t="s">
        <v>54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15"/>
      <c r="P59" s="15"/>
      <c r="Q59" s="75" t="s">
        <v>146</v>
      </c>
      <c r="R59" s="75"/>
      <c r="S59" s="75"/>
      <c r="T59" s="75"/>
      <c r="U59" s="25">
        <f t="shared" si="0"/>
        <v>0</v>
      </c>
      <c r="V59" s="25">
        <f t="shared" si="0"/>
        <v>0</v>
      </c>
      <c r="W59" s="27">
        <f t="shared" si="1"/>
      </c>
      <c r="X59" s="27">
        <f t="shared" si="2"/>
        <v>1</v>
      </c>
      <c r="Y59" s="42"/>
      <c r="Z59" s="27"/>
      <c r="AA59" s="27"/>
      <c r="AB59" s="28"/>
      <c r="AC59" s="28"/>
      <c r="AD59" s="28"/>
      <c r="AE59" s="28"/>
      <c r="AF59" s="24"/>
      <c r="AG59" s="24"/>
      <c r="AH59" s="24"/>
    </row>
    <row r="60" spans="1:34" s="6" customFormat="1" ht="23.25" customHeight="1">
      <c r="A60" s="12" t="s">
        <v>18</v>
      </c>
      <c r="B60" s="76" t="s">
        <v>55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15"/>
      <c r="P60" s="15"/>
      <c r="Q60" s="75"/>
      <c r="R60" s="75"/>
      <c r="S60" s="75"/>
      <c r="T60" s="75"/>
      <c r="U60" s="25">
        <f t="shared" si="0"/>
        <v>0</v>
      </c>
      <c r="V60" s="25">
        <f t="shared" si="0"/>
        <v>0</v>
      </c>
      <c r="W60" s="27">
        <f t="shared" si="1"/>
      </c>
      <c r="X60" s="27">
        <f t="shared" si="2"/>
        <v>1</v>
      </c>
      <c r="Y60" s="42"/>
      <c r="Z60" s="27"/>
      <c r="AA60" s="27"/>
      <c r="AB60" s="28"/>
      <c r="AC60" s="28"/>
      <c r="AD60" s="28"/>
      <c r="AE60" s="28"/>
      <c r="AF60" s="24"/>
      <c r="AG60" s="24"/>
      <c r="AH60" s="24"/>
    </row>
    <row r="61" spans="1:34" s="6" customFormat="1" ht="27" customHeight="1">
      <c r="A61" s="12" t="s">
        <v>109</v>
      </c>
      <c r="B61" s="74" t="s">
        <v>78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15"/>
      <c r="P61" s="15"/>
      <c r="Q61" s="75"/>
      <c r="R61" s="75"/>
      <c r="S61" s="75"/>
      <c r="T61" s="75"/>
      <c r="U61" s="25">
        <f t="shared" si="0"/>
        <v>0</v>
      </c>
      <c r="V61" s="25">
        <f t="shared" si="0"/>
        <v>0</v>
      </c>
      <c r="W61" s="27">
        <f t="shared" si="1"/>
      </c>
      <c r="X61" s="27">
        <f t="shared" si="2"/>
        <v>1</v>
      </c>
      <c r="Y61" s="42"/>
      <c r="Z61" s="27"/>
      <c r="AA61" s="27"/>
      <c r="AB61" s="28"/>
      <c r="AC61" s="28"/>
      <c r="AD61" s="28"/>
      <c r="AE61" s="28"/>
      <c r="AF61" s="24"/>
      <c r="AG61" s="24"/>
      <c r="AH61" s="24"/>
    </row>
    <row r="62" spans="1:34" s="6" customFormat="1" ht="13.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31">
        <f>SUM(U5:U61)</f>
        <v>0</v>
      </c>
      <c r="V62" s="31">
        <f>SUM(V5:V61)</f>
        <v>0</v>
      </c>
      <c r="W62" s="31">
        <f>SUM(W5:W61)</f>
        <v>0</v>
      </c>
      <c r="X62" s="31">
        <f>SUM(X5:X61)</f>
        <v>47</v>
      </c>
      <c r="Y62" s="43"/>
      <c r="Z62" s="27"/>
      <c r="AA62" s="27"/>
      <c r="AB62" s="28" t="s">
        <v>30</v>
      </c>
      <c r="AC62" s="28" t="s">
        <v>30</v>
      </c>
      <c r="AD62" s="28" t="s">
        <v>30</v>
      </c>
      <c r="AE62" s="28"/>
      <c r="AF62" s="24"/>
      <c r="AG62" s="24"/>
      <c r="AH62" s="24"/>
    </row>
    <row r="63" spans="1:34" s="6" customFormat="1" ht="20.25" customHeight="1">
      <c r="A63" s="65" t="s">
        <v>89</v>
      </c>
      <c r="B63" s="65"/>
      <c r="C63" s="65"/>
      <c r="D63" s="65"/>
      <c r="E63" s="65"/>
      <c r="F63" s="65"/>
      <c r="G63" s="65"/>
      <c r="H63" s="66" t="str">
        <f>IF(X62&lt;1,"","ATENÇÃO! QUESITOS EM BRANCO!")</f>
        <v>ATENÇÃO! QUESITOS EM BRANCO!</v>
      </c>
      <c r="I63" s="66"/>
      <c r="J63" s="66"/>
      <c r="K63" s="66"/>
      <c r="L63" s="66"/>
      <c r="M63" s="66"/>
      <c r="N63" s="66"/>
      <c r="O63" s="66"/>
      <c r="P63" s="67">
        <f>IF(W62&lt;1,"","QUESITOS PREENCHIDOS EM DUPLICIDADE!")</f>
      </c>
      <c r="Q63" s="66"/>
      <c r="R63" s="66"/>
      <c r="S63" s="66"/>
      <c r="T63" s="66"/>
      <c r="U63" s="25">
        <f>U62+V62</f>
        <v>0</v>
      </c>
      <c r="V63" s="44"/>
      <c r="W63" s="42"/>
      <c r="X63" s="42"/>
      <c r="Y63" s="42"/>
      <c r="Z63" s="27"/>
      <c r="AA63" s="27"/>
      <c r="AB63" s="28"/>
      <c r="AC63" s="28"/>
      <c r="AD63" s="28"/>
      <c r="AE63" s="28"/>
      <c r="AF63" s="24"/>
      <c r="AG63" s="24"/>
      <c r="AH63" s="24"/>
    </row>
    <row r="64" spans="1:28" ht="36" customHeight="1">
      <c r="A64" s="68" t="s">
        <v>24</v>
      </c>
      <c r="B64" s="68"/>
      <c r="C64" s="68"/>
      <c r="D64" s="68"/>
      <c r="E64" s="68"/>
      <c r="F64" s="68"/>
      <c r="G64" s="68"/>
      <c r="H64" s="68"/>
      <c r="I64" s="69" t="s">
        <v>139</v>
      </c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1"/>
      <c r="U64" s="32">
        <f>SUM(U5:U61)</f>
        <v>0</v>
      </c>
      <c r="V64" s="32">
        <f>SUM(V5:V61)</f>
        <v>0</v>
      </c>
      <c r="W64" s="33">
        <f>U64+V64</f>
        <v>0</v>
      </c>
      <c r="X64" s="34"/>
      <c r="Y64" s="34"/>
      <c r="Z64" s="34"/>
      <c r="AA64" s="34"/>
      <c r="AB64" s="35"/>
    </row>
    <row r="65" spans="1:23" ht="31.5" customHeight="1">
      <c r="A65" s="52" t="s">
        <v>85</v>
      </c>
      <c r="B65" s="52"/>
      <c r="C65" s="52"/>
      <c r="D65" s="52"/>
      <c r="E65" s="52"/>
      <c r="F65" s="52"/>
      <c r="G65" s="53" t="e">
        <f>U64/W64</f>
        <v>#DIV/0!</v>
      </c>
      <c r="H65" s="53"/>
      <c r="I65" s="61" t="e">
        <f>IF(G65&gt;=80%,"NÍVEL GERENCIADO",IF(G65&gt;59%,"NÍVEL PLANEJADO",IF(G65&gt;49%,"NÍVEL BÁSICO",IF(G65&gt;0,"SIGA NÃO IMPLEMENTADO",IF(X44=0,"")))))</f>
        <v>#DIV/0!</v>
      </c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3"/>
      <c r="U65" s="25">
        <f>SUM(U22:U27)</f>
        <v>0</v>
      </c>
      <c r="V65" s="25">
        <f>SUM(V22:V27)</f>
        <v>0</v>
      </c>
      <c r="W65" s="29">
        <f>U65+V65</f>
        <v>0</v>
      </c>
    </row>
    <row r="66" spans="1:27" ht="31.5" customHeight="1" hidden="1">
      <c r="A66" s="54" t="s">
        <v>26</v>
      </c>
      <c r="B66" s="55"/>
      <c r="C66" s="55"/>
      <c r="D66" s="55"/>
      <c r="E66" s="55"/>
      <c r="F66" s="55"/>
      <c r="G66" s="55"/>
      <c r="H66" s="55"/>
      <c r="I66" s="56"/>
      <c r="J66" s="57"/>
      <c r="K66" s="57"/>
      <c r="L66" s="57"/>
      <c r="M66" s="58"/>
      <c r="N66" s="56"/>
      <c r="O66" s="57"/>
      <c r="P66" s="57"/>
      <c r="Q66" s="57"/>
      <c r="R66" s="58"/>
      <c r="S66" s="59"/>
      <c r="T66" s="60"/>
      <c r="U66" s="25">
        <f>SUM(U29:U61)</f>
        <v>0</v>
      </c>
      <c r="V66" s="25">
        <f>SUM(V29:V61)</f>
        <v>0</v>
      </c>
      <c r="W66" s="29">
        <f>U66+V66</f>
        <v>0</v>
      </c>
      <c r="Y66" s="36">
        <f>IF(N66="",1,"")</f>
        <v>1</v>
      </c>
      <c r="Z66" s="36">
        <f>IF(S66="","",1)</f>
      </c>
      <c r="AA66" s="36">
        <f>SUM(Y66:Z66)</f>
        <v>1</v>
      </c>
    </row>
    <row r="67" spans="1:20" ht="23.25" customHeight="1">
      <c r="A67" s="48" t="s">
        <v>4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50"/>
    </row>
    <row r="68" spans="1:20" ht="23.25" customHeight="1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7"/>
    </row>
    <row r="69" spans="1:20" ht="23.25" customHeight="1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7"/>
    </row>
    <row r="70" spans="1:20" ht="23.25" customHeight="1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7"/>
    </row>
    <row r="71" spans="1:23" ht="23.25" customHeight="1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7"/>
      <c r="U71" s="51"/>
      <c r="V71" s="51"/>
      <c r="W71" s="51"/>
    </row>
    <row r="72" spans="1:23" ht="23.25" customHeigh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7"/>
      <c r="U72" s="37"/>
      <c r="V72" s="37"/>
      <c r="W72" s="37"/>
    </row>
    <row r="73" spans="1:23" ht="23.25" customHeigh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7"/>
      <c r="U73" s="37"/>
      <c r="V73" s="37"/>
      <c r="W73" s="37"/>
    </row>
    <row r="74" spans="1:20" ht="23.25" customHeight="1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7"/>
    </row>
    <row r="75" spans="1:20" ht="23.25" customHeight="1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7"/>
    </row>
    <row r="76" spans="1:20" ht="23.25" customHeight="1">
      <c r="A76" s="99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1"/>
    </row>
    <row r="77" spans="1:20" ht="20.25" customHeight="1">
      <c r="A77" s="1"/>
      <c r="C77" s="1"/>
      <c r="L77" s="1"/>
      <c r="M77" s="1"/>
      <c r="N77" s="1"/>
      <c r="O77" s="1"/>
      <c r="P77" s="1"/>
      <c r="Q77" s="1"/>
      <c r="R77" s="1"/>
      <c r="S77" s="1"/>
      <c r="T77" s="1"/>
    </row>
    <row r="119" ht="12.75" customHeight="1">
      <c r="A119" s="7"/>
    </row>
  </sheetData>
  <sheetProtection password="91F6" sheet="1" selectLockedCells="1"/>
  <mergeCells count="130">
    <mergeCell ref="R19:T19"/>
    <mergeCell ref="R20:T20"/>
    <mergeCell ref="R21:T21"/>
    <mergeCell ref="R47:T49"/>
    <mergeCell ref="R4:T4"/>
    <mergeCell ref="R17:T17"/>
    <mergeCell ref="Q22:T22"/>
    <mergeCell ref="A1:B1"/>
    <mergeCell ref="C1:T1"/>
    <mergeCell ref="A2:B2"/>
    <mergeCell ref="C2:H2"/>
    <mergeCell ref="I2:J2"/>
    <mergeCell ref="K2:R2"/>
    <mergeCell ref="A3:T3"/>
    <mergeCell ref="A4:N4"/>
    <mergeCell ref="B5:N5"/>
    <mergeCell ref="Q5:T5"/>
    <mergeCell ref="B6:N6"/>
    <mergeCell ref="Q6:T6"/>
    <mergeCell ref="B7:N7"/>
    <mergeCell ref="Q7:T7"/>
    <mergeCell ref="B8:N8"/>
    <mergeCell ref="A9:N9"/>
    <mergeCell ref="Q9:T9"/>
    <mergeCell ref="R8:T8"/>
    <mergeCell ref="B10:N10"/>
    <mergeCell ref="Q10:T10"/>
    <mergeCell ref="B11:N11"/>
    <mergeCell ref="Q11:T11"/>
    <mergeCell ref="B12:N12"/>
    <mergeCell ref="Q12:T12"/>
    <mergeCell ref="B13:N13"/>
    <mergeCell ref="Q13:T13"/>
    <mergeCell ref="B14:N14"/>
    <mergeCell ref="Q14:T14"/>
    <mergeCell ref="B15:N15"/>
    <mergeCell ref="Q15:T15"/>
    <mergeCell ref="B16:N16"/>
    <mergeCell ref="Q16:T16"/>
    <mergeCell ref="A17:N17"/>
    <mergeCell ref="B18:N18"/>
    <mergeCell ref="Q18:T18"/>
    <mergeCell ref="A76:T76"/>
    <mergeCell ref="B19:N19"/>
    <mergeCell ref="B20:N20"/>
    <mergeCell ref="B21:N21"/>
    <mergeCell ref="A22:N22"/>
    <mergeCell ref="B23:N23"/>
    <mergeCell ref="Q23:T26"/>
    <mergeCell ref="B24:N24"/>
    <mergeCell ref="B25:N25"/>
    <mergeCell ref="B26:N26"/>
    <mergeCell ref="A28:N28"/>
    <mergeCell ref="Q28:T28"/>
    <mergeCell ref="B29:N29"/>
    <mergeCell ref="Q29:T29"/>
    <mergeCell ref="B27:N27"/>
    <mergeCell ref="Q27:T27"/>
    <mergeCell ref="B30:N30"/>
    <mergeCell ref="Q30:T33"/>
    <mergeCell ref="B31:N31"/>
    <mergeCell ref="B32:N32"/>
    <mergeCell ref="B33:N33"/>
    <mergeCell ref="B34:N34"/>
    <mergeCell ref="Q34:T34"/>
    <mergeCell ref="A35:N35"/>
    <mergeCell ref="Q35:T35"/>
    <mergeCell ref="B36:N36"/>
    <mergeCell ref="Q36:T36"/>
    <mergeCell ref="B37:N37"/>
    <mergeCell ref="Q37:T40"/>
    <mergeCell ref="B38:N38"/>
    <mergeCell ref="B39:N39"/>
    <mergeCell ref="B40:N40"/>
    <mergeCell ref="A41:N41"/>
    <mergeCell ref="R41:T41"/>
    <mergeCell ref="B42:N42"/>
    <mergeCell ref="R42:T42"/>
    <mergeCell ref="B43:N43"/>
    <mergeCell ref="R43:T43"/>
    <mergeCell ref="B44:N44"/>
    <mergeCell ref="R44:T44"/>
    <mergeCell ref="A45:N45"/>
    <mergeCell ref="R45:T45"/>
    <mergeCell ref="B46:N46"/>
    <mergeCell ref="Q46:T46"/>
    <mergeCell ref="B47:N47"/>
    <mergeCell ref="B48:N48"/>
    <mergeCell ref="B49:N49"/>
    <mergeCell ref="B50:N50"/>
    <mergeCell ref="R50:T53"/>
    <mergeCell ref="B51:N51"/>
    <mergeCell ref="B52:N52"/>
    <mergeCell ref="B53:N53"/>
    <mergeCell ref="B54:N54"/>
    <mergeCell ref="Q54:T54"/>
    <mergeCell ref="A55:N55"/>
    <mergeCell ref="R55:T55"/>
    <mergeCell ref="B56:N56"/>
    <mergeCell ref="R56:T57"/>
    <mergeCell ref="B57:N57"/>
    <mergeCell ref="A58:N58"/>
    <mergeCell ref="Q58:T58"/>
    <mergeCell ref="B59:N59"/>
    <mergeCell ref="Q59:T61"/>
    <mergeCell ref="B60:N60"/>
    <mergeCell ref="B61:N61"/>
    <mergeCell ref="A62:T62"/>
    <mergeCell ref="A63:G63"/>
    <mergeCell ref="H63:O63"/>
    <mergeCell ref="P63:T63"/>
    <mergeCell ref="A64:H64"/>
    <mergeCell ref="I64:T64"/>
    <mergeCell ref="U71:W71"/>
    <mergeCell ref="A65:F65"/>
    <mergeCell ref="G65:H65"/>
    <mergeCell ref="A66:H66"/>
    <mergeCell ref="I66:M66"/>
    <mergeCell ref="N66:R66"/>
    <mergeCell ref="S66:T66"/>
    <mergeCell ref="I65:T65"/>
    <mergeCell ref="A72:T72"/>
    <mergeCell ref="A73:T73"/>
    <mergeCell ref="A74:T74"/>
    <mergeCell ref="A75:T75"/>
    <mergeCell ref="A67:T67"/>
    <mergeCell ref="A68:T68"/>
    <mergeCell ref="A69:T69"/>
    <mergeCell ref="A70:T70"/>
    <mergeCell ref="A71:T71"/>
  </mergeCells>
  <conditionalFormatting sqref="I66:T66 I65">
    <cfRule type="expression" priority="3" dxfId="0" stopIfTrue="1">
      <formula>ISERROR($I$65:$T$66)</formula>
    </cfRule>
  </conditionalFormatting>
  <conditionalFormatting sqref="G65:H65">
    <cfRule type="expression" priority="1" dxfId="0" stopIfTrue="1">
      <formula>ISERROR($I$65:$T$66)</formula>
    </cfRule>
  </conditionalFormatting>
  <dataValidations count="2">
    <dataValidation type="list" allowBlank="1" showInputMessage="1" showErrorMessage="1" sqref="Q56:Q57 Q42:Q44 Q47 Q50:Q52 Q19:Q21 Q8">
      <formula1>$AB$62:$AD$62</formula1>
    </dataValidation>
    <dataValidation type="list" allowBlank="1" showDropDown="1" showInputMessage="1" showErrorMessage="1" sqref="O18:P21 O56:P57 O46:P54 O23:P27 O42:P44 O36:P40 O10:P16 O5:P8 O29:P34 O59:P61">
      <formula1>$AB$62:$AD$62</formula1>
    </dataValidation>
  </dataValidations>
  <printOptions/>
  <pageMargins left="0.5905511811023623" right="0.15748031496062992" top="0.35433070866141736" bottom="0.4724409448818898" header="0.2362204724409449" footer="0.2362204724409449"/>
  <pageSetup fitToHeight="0" horizontalDpi="600" verticalDpi="600" orientation="portrait" paperSize="9" scale="70" r:id="rId2"/>
  <headerFooter alignWithMargins="0">
    <oddFooter>&amp;LFRM-PJERJ-005-14&amp;CData:30/11/2018                            Revisão: 03&amp;RPágina: &amp;P/&amp;N</oddFooter>
  </headerFooter>
  <rowBreaks count="1" manualBreakCount="1">
    <brk id="40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Idéias Avançadas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T. Picarectures</dc:creator>
  <cp:keywords/>
  <dc:description/>
  <cp:lastModifiedBy>Daiana da Silva Bernardo</cp:lastModifiedBy>
  <cp:lastPrinted>2018-11-28T14:59:12Z</cp:lastPrinted>
  <dcterms:created xsi:type="dcterms:W3CDTF">2008-11-22T23:48:43Z</dcterms:created>
  <dcterms:modified xsi:type="dcterms:W3CDTF">2018-11-28T15:19:13Z</dcterms:modified>
  <cp:category/>
  <cp:version/>
  <cp:contentType/>
  <cp:contentStatus/>
</cp:coreProperties>
</file>